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DATOS\miquel\Santa Caterina Presidencia propietaris\Documentacion junta\2026 assamblea web i CANDIDATURES\Montes jardineria\Hojas Excel para el presupuesto\"/>
    </mc:Choice>
  </mc:AlternateContent>
  <xr:revisionPtr revIDLastSave="0" documentId="13_ncr:1_{99135F3A-AE89-4745-AD84-BA1122FB6A19}" xr6:coauthVersionLast="47" xr6:coauthVersionMax="47" xr10:uidLastSave="{00000000-0000-0000-0000-000000000000}"/>
  <bookViews>
    <workbookView xWindow="-120" yWindow="-120" windowWidth="20730" windowHeight="11160" activeTab="2" xr2:uid="{F36873DA-C4A2-4C76-8B2D-7AD56E36534F}"/>
  </bookViews>
  <sheets>
    <sheet name="Presupuesto Emporda" sheetId="1" r:id="rId1"/>
    <sheet name="Can Montes " sheetId="3" r:id="rId2"/>
    <sheet name="Refundido 2  presp." sheetId="4"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5" i="4" l="1"/>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6" i="4"/>
  <c r="D174" i="4"/>
  <c r="P175" i="3"/>
  <c r="J175" i="3"/>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6" i="4"/>
  <c r="C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6" i="4"/>
  <c r="B174" i="4"/>
  <c r="A276" i="4"/>
  <c r="A255" i="4"/>
  <c r="A256" i="4"/>
  <c r="A257" i="4"/>
  <c r="A258" i="4"/>
  <c r="A259" i="4"/>
  <c r="A260" i="4"/>
  <c r="A261" i="4"/>
  <c r="A262" i="4"/>
  <c r="A263" i="4"/>
  <c r="A264" i="4"/>
  <c r="A265" i="4"/>
  <c r="A266" i="4"/>
  <c r="A267" i="4"/>
  <c r="A268" i="4"/>
  <c r="A269" i="4"/>
  <c r="A270" i="4"/>
  <c r="A271" i="4"/>
  <c r="A272" i="4"/>
  <c r="A273" i="4"/>
  <c r="A242" i="4"/>
  <c r="A243" i="4"/>
  <c r="A244" i="4"/>
  <c r="A245" i="4"/>
  <c r="A246" i="4"/>
  <c r="A247" i="4"/>
  <c r="A248" i="4"/>
  <c r="A249" i="4"/>
  <c r="A250" i="4"/>
  <c r="A251" i="4"/>
  <c r="A252" i="4"/>
  <c r="A253" i="4"/>
  <c r="A254"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174"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6" i="4"/>
  <c r="F158" i="4"/>
  <c r="G158" i="4" s="1"/>
  <c r="D158" i="4"/>
  <c r="C158" i="4"/>
  <c r="F157" i="4"/>
  <c r="G157" i="4" s="1"/>
  <c r="D157" i="4"/>
  <c r="C157" i="4"/>
  <c r="F156" i="4"/>
  <c r="G156" i="4" s="1"/>
  <c r="D156" i="4"/>
  <c r="C156" i="4"/>
  <c r="F155" i="4"/>
  <c r="G155" i="4" s="1"/>
  <c r="D155" i="4"/>
  <c r="C155" i="4"/>
  <c r="F154" i="4"/>
  <c r="G154" i="4" s="1"/>
  <c r="D154" i="4"/>
  <c r="C154" i="4"/>
  <c r="F153" i="4"/>
  <c r="G153" i="4" s="1"/>
  <c r="D153" i="4"/>
  <c r="C153" i="4"/>
  <c r="F152" i="4"/>
  <c r="D152" i="4"/>
  <c r="C152" i="4"/>
  <c r="F151" i="4"/>
  <c r="G151" i="4" s="1"/>
  <c r="D151" i="4"/>
  <c r="C151" i="4"/>
  <c r="F150" i="4"/>
  <c r="D150" i="4"/>
  <c r="C150" i="4"/>
  <c r="F149" i="4"/>
  <c r="G149" i="4" s="1"/>
  <c r="D149" i="4"/>
  <c r="C149" i="4"/>
  <c r="F148" i="4"/>
  <c r="G148" i="4" s="1"/>
  <c r="D148" i="4"/>
  <c r="C148" i="4"/>
  <c r="F147" i="4"/>
  <c r="G147" i="4" s="1"/>
  <c r="D147" i="4"/>
  <c r="C147" i="4"/>
  <c r="F146" i="4"/>
  <c r="G146" i="4" s="1"/>
  <c r="D146" i="4"/>
  <c r="C146" i="4"/>
  <c r="F145" i="4"/>
  <c r="G145" i="4" s="1"/>
  <c r="D145" i="4"/>
  <c r="C145" i="4"/>
  <c r="H145" i="4" s="1"/>
  <c r="F144" i="4"/>
  <c r="D144" i="4"/>
  <c r="C144" i="4"/>
  <c r="F143" i="4"/>
  <c r="G143" i="4" s="1"/>
  <c r="D143" i="4"/>
  <c r="C143" i="4"/>
  <c r="F142" i="4"/>
  <c r="D142" i="4"/>
  <c r="C142" i="4"/>
  <c r="F141" i="4"/>
  <c r="G141" i="4" s="1"/>
  <c r="D141" i="4"/>
  <c r="C141" i="4"/>
  <c r="F140" i="4"/>
  <c r="G140" i="4" s="1"/>
  <c r="D140" i="4"/>
  <c r="C140" i="4"/>
  <c r="F139" i="4"/>
  <c r="G139" i="4" s="1"/>
  <c r="D139" i="4"/>
  <c r="C139" i="4"/>
  <c r="F138" i="4"/>
  <c r="G138" i="4" s="1"/>
  <c r="D138" i="4"/>
  <c r="C138" i="4"/>
  <c r="F137" i="4"/>
  <c r="G137" i="4" s="1"/>
  <c r="D137" i="4"/>
  <c r="C137" i="4"/>
  <c r="F136" i="4"/>
  <c r="D136" i="4"/>
  <c r="C136" i="4"/>
  <c r="F135" i="4"/>
  <c r="G135" i="4" s="1"/>
  <c r="D135" i="4"/>
  <c r="C135" i="4"/>
  <c r="F134" i="4"/>
  <c r="D134" i="4"/>
  <c r="C134" i="4"/>
  <c r="F133" i="4"/>
  <c r="G133" i="4" s="1"/>
  <c r="D133" i="4"/>
  <c r="C133" i="4"/>
  <c r="F132" i="4"/>
  <c r="G132" i="4" s="1"/>
  <c r="D132" i="4"/>
  <c r="C132" i="4"/>
  <c r="F131" i="4"/>
  <c r="G131" i="4" s="1"/>
  <c r="D131" i="4"/>
  <c r="C131" i="4"/>
  <c r="F130" i="4"/>
  <c r="G130" i="4" s="1"/>
  <c r="D130" i="4"/>
  <c r="C130" i="4"/>
  <c r="F129" i="4"/>
  <c r="G129" i="4" s="1"/>
  <c r="D129" i="4"/>
  <c r="C129" i="4"/>
  <c r="F128" i="4"/>
  <c r="D128" i="4"/>
  <c r="C128" i="4"/>
  <c r="F127" i="4"/>
  <c r="D127" i="4"/>
  <c r="C127" i="4"/>
  <c r="F126" i="4"/>
  <c r="G126" i="4" s="1"/>
  <c r="D126" i="4"/>
  <c r="C126" i="4"/>
  <c r="F125" i="4"/>
  <c r="G125" i="4" s="1"/>
  <c r="D125" i="4"/>
  <c r="C125" i="4"/>
  <c r="F124" i="4"/>
  <c r="G124" i="4" s="1"/>
  <c r="D124" i="4"/>
  <c r="C124" i="4"/>
  <c r="F123" i="4"/>
  <c r="G123" i="4" s="1"/>
  <c r="D123" i="4"/>
  <c r="C123" i="4"/>
  <c r="F122" i="4"/>
  <c r="G122" i="4" s="1"/>
  <c r="D122" i="4"/>
  <c r="C122" i="4"/>
  <c r="F121" i="4"/>
  <c r="G121" i="4" s="1"/>
  <c r="D121" i="4"/>
  <c r="C121" i="4"/>
  <c r="F120" i="4"/>
  <c r="G120" i="4" s="1"/>
  <c r="D120" i="4"/>
  <c r="C120" i="4"/>
  <c r="F119" i="4"/>
  <c r="D119" i="4"/>
  <c r="C119" i="4"/>
  <c r="F118" i="4"/>
  <c r="D118" i="4"/>
  <c r="C118" i="4"/>
  <c r="F117" i="4"/>
  <c r="G117" i="4" s="1"/>
  <c r="D117" i="4"/>
  <c r="C117" i="4"/>
  <c r="F116" i="4"/>
  <c r="G116" i="4" s="1"/>
  <c r="D116" i="4"/>
  <c r="C116" i="4"/>
  <c r="F115" i="4"/>
  <c r="G115" i="4" s="1"/>
  <c r="D115" i="4"/>
  <c r="C115" i="4"/>
  <c r="F114" i="4"/>
  <c r="G114" i="4" s="1"/>
  <c r="D114" i="4"/>
  <c r="C114" i="4"/>
  <c r="F113" i="4"/>
  <c r="G113" i="4" s="1"/>
  <c r="D113" i="4"/>
  <c r="C113" i="4"/>
  <c r="F112" i="4"/>
  <c r="G112" i="4" s="1"/>
  <c r="D112" i="4"/>
  <c r="C112" i="4"/>
  <c r="F111" i="4"/>
  <c r="G111" i="4" s="1"/>
  <c r="D111" i="4"/>
  <c r="C111" i="4"/>
  <c r="D110" i="4"/>
  <c r="I110" i="4" s="1"/>
  <c r="C110" i="4"/>
  <c r="H110" i="4" s="1"/>
  <c r="D109" i="4"/>
  <c r="C109" i="4"/>
  <c r="H109" i="4" s="1"/>
  <c r="D108" i="4"/>
  <c r="I108" i="4" s="1"/>
  <c r="C108" i="4"/>
  <c r="H108" i="4" s="1"/>
  <c r="D107" i="4"/>
  <c r="C107" i="4"/>
  <c r="H107" i="4" s="1"/>
  <c r="D106" i="4"/>
  <c r="I106" i="4" s="1"/>
  <c r="C106" i="4"/>
  <c r="H106" i="4" s="1"/>
  <c r="D105" i="4"/>
  <c r="I105" i="4" s="1"/>
  <c r="C105" i="4"/>
  <c r="H105" i="4" s="1"/>
  <c r="D104" i="4"/>
  <c r="I104" i="4" s="1"/>
  <c r="C104" i="4"/>
  <c r="H104" i="4" s="1"/>
  <c r="D103" i="4"/>
  <c r="I103" i="4" s="1"/>
  <c r="C103" i="4"/>
  <c r="H103" i="4" s="1"/>
  <c r="D102" i="4"/>
  <c r="I102" i="4" s="1"/>
  <c r="C102" i="4"/>
  <c r="H102" i="4" s="1"/>
  <c r="D101" i="4"/>
  <c r="I101" i="4" s="1"/>
  <c r="C101" i="4"/>
  <c r="H101" i="4" s="1"/>
  <c r="D100" i="4"/>
  <c r="C100" i="4"/>
  <c r="H100" i="4" s="1"/>
  <c r="D99" i="4"/>
  <c r="I99" i="4" s="1"/>
  <c r="C99" i="4"/>
  <c r="H99" i="4" s="1"/>
  <c r="D98" i="4"/>
  <c r="I98" i="4" s="1"/>
  <c r="C98" i="4"/>
  <c r="H98" i="4" s="1"/>
  <c r="D97" i="4"/>
  <c r="I97" i="4" s="1"/>
  <c r="C97" i="4"/>
  <c r="H97" i="4" s="1"/>
  <c r="D96" i="4"/>
  <c r="C96" i="4"/>
  <c r="H96" i="4" s="1"/>
  <c r="D95" i="4"/>
  <c r="I95" i="4" s="1"/>
  <c r="C95" i="4"/>
  <c r="H95" i="4" s="1"/>
  <c r="D94" i="4"/>
  <c r="I94" i="4" s="1"/>
  <c r="C94" i="4"/>
  <c r="H94" i="4" s="1"/>
  <c r="D93" i="4"/>
  <c r="C93" i="4"/>
  <c r="H93" i="4" s="1"/>
  <c r="D92" i="4"/>
  <c r="I92" i="4" s="1"/>
  <c r="C92" i="4"/>
  <c r="H92" i="4" s="1"/>
  <c r="D91" i="4"/>
  <c r="I91" i="4" s="1"/>
  <c r="C91" i="4"/>
  <c r="H91" i="4" s="1"/>
  <c r="F90" i="4"/>
  <c r="D90" i="4"/>
  <c r="C90" i="4"/>
  <c r="F89" i="4"/>
  <c r="G89" i="4" s="1"/>
  <c r="D89" i="4"/>
  <c r="C89" i="4"/>
  <c r="F88" i="4"/>
  <c r="D88" i="4"/>
  <c r="C88" i="4"/>
  <c r="F87" i="4"/>
  <c r="D87" i="4"/>
  <c r="C87" i="4"/>
  <c r="F86" i="4"/>
  <c r="G86" i="4" s="1"/>
  <c r="D86" i="4"/>
  <c r="C86" i="4"/>
  <c r="F85" i="4"/>
  <c r="G85" i="4" s="1"/>
  <c r="D85" i="4"/>
  <c r="C85" i="4"/>
  <c r="F84" i="4"/>
  <c r="G84" i="4" s="1"/>
  <c r="D84" i="4"/>
  <c r="C84" i="4"/>
  <c r="F83" i="4"/>
  <c r="G83" i="4" s="1"/>
  <c r="D83" i="4"/>
  <c r="C83" i="4"/>
  <c r="F82" i="4"/>
  <c r="G82" i="4" s="1"/>
  <c r="D82" i="4"/>
  <c r="C82" i="4"/>
  <c r="F81" i="4"/>
  <c r="G81" i="4" s="1"/>
  <c r="D81" i="4"/>
  <c r="C81" i="4"/>
  <c r="D80" i="4"/>
  <c r="I80" i="4" s="1"/>
  <c r="C80" i="4"/>
  <c r="H80" i="4" s="1"/>
  <c r="D79" i="4"/>
  <c r="I79" i="4" s="1"/>
  <c r="C79" i="4"/>
  <c r="H79" i="4" s="1"/>
  <c r="D78" i="4"/>
  <c r="I78" i="4" s="1"/>
  <c r="C78" i="4"/>
  <c r="H78" i="4" s="1"/>
  <c r="D77" i="4"/>
  <c r="I77" i="4" s="1"/>
  <c r="C77" i="4"/>
  <c r="H77" i="4" s="1"/>
  <c r="F76" i="4"/>
  <c r="G76" i="4" s="1"/>
  <c r="D76" i="4"/>
  <c r="C76" i="4"/>
  <c r="F75" i="4"/>
  <c r="G75" i="4" s="1"/>
  <c r="D75" i="4"/>
  <c r="C75" i="4"/>
  <c r="F74" i="4"/>
  <c r="G74" i="4" s="1"/>
  <c r="D74" i="4"/>
  <c r="C74" i="4"/>
  <c r="F73" i="4"/>
  <c r="G73" i="4" s="1"/>
  <c r="D73" i="4"/>
  <c r="C73" i="4"/>
  <c r="F72" i="4"/>
  <c r="G72" i="4" s="1"/>
  <c r="D72" i="4"/>
  <c r="C72" i="4"/>
  <c r="F71" i="4"/>
  <c r="G71" i="4" s="1"/>
  <c r="D71" i="4"/>
  <c r="C71" i="4"/>
  <c r="F70" i="4"/>
  <c r="G70" i="4" s="1"/>
  <c r="D70" i="4"/>
  <c r="C70" i="4"/>
  <c r="F69" i="4"/>
  <c r="G69" i="4" s="1"/>
  <c r="D69" i="4"/>
  <c r="C69" i="4"/>
  <c r="F68" i="4"/>
  <c r="G68" i="4" s="1"/>
  <c r="D68" i="4"/>
  <c r="C68" i="4"/>
  <c r="F67" i="4"/>
  <c r="G67" i="4" s="1"/>
  <c r="D67" i="4"/>
  <c r="C67" i="4"/>
  <c r="F66" i="4"/>
  <c r="G66" i="4" s="1"/>
  <c r="D66" i="4"/>
  <c r="C66" i="4"/>
  <c r="F65" i="4"/>
  <c r="G65" i="4" s="1"/>
  <c r="D65" i="4"/>
  <c r="C65" i="4"/>
  <c r="F64" i="4"/>
  <c r="G64" i="4" s="1"/>
  <c r="D64" i="4"/>
  <c r="C64" i="4"/>
  <c r="F63" i="4"/>
  <c r="G63" i="4" s="1"/>
  <c r="D63" i="4"/>
  <c r="C63" i="4"/>
  <c r="F62" i="4"/>
  <c r="D62" i="4"/>
  <c r="C62" i="4"/>
  <c r="F61" i="4"/>
  <c r="G61" i="4" s="1"/>
  <c r="D61" i="4"/>
  <c r="C61" i="4"/>
  <c r="F60" i="4"/>
  <c r="G60" i="4" s="1"/>
  <c r="D60" i="4"/>
  <c r="C60" i="4"/>
  <c r="F59" i="4"/>
  <c r="G59" i="4" s="1"/>
  <c r="D59" i="4"/>
  <c r="C59" i="4"/>
  <c r="F58" i="4"/>
  <c r="G58" i="4" s="1"/>
  <c r="D58" i="4"/>
  <c r="C58" i="4"/>
  <c r="F57" i="4"/>
  <c r="D57" i="4"/>
  <c r="C57" i="4"/>
  <c r="F56" i="4"/>
  <c r="D56" i="4"/>
  <c r="C56" i="4"/>
  <c r="F55" i="4"/>
  <c r="D55" i="4"/>
  <c r="C55" i="4"/>
  <c r="F54" i="4"/>
  <c r="D54" i="4"/>
  <c r="C54" i="4"/>
  <c r="F53" i="4"/>
  <c r="G53" i="4" s="1"/>
  <c r="D53" i="4"/>
  <c r="C53" i="4"/>
  <c r="F52" i="4"/>
  <c r="G52" i="4" s="1"/>
  <c r="D52" i="4"/>
  <c r="C52" i="4"/>
  <c r="F51" i="4"/>
  <c r="G51" i="4" s="1"/>
  <c r="D51" i="4"/>
  <c r="C51" i="4"/>
  <c r="F50" i="4"/>
  <c r="G50" i="4" s="1"/>
  <c r="D50" i="4"/>
  <c r="C50" i="4"/>
  <c r="F49" i="4"/>
  <c r="G49" i="4" s="1"/>
  <c r="D49" i="4"/>
  <c r="C49" i="4"/>
  <c r="F48" i="4"/>
  <c r="D48" i="4"/>
  <c r="C48" i="4"/>
  <c r="F47" i="4"/>
  <c r="D47" i="4"/>
  <c r="C47" i="4"/>
  <c r="F46" i="4"/>
  <c r="G46" i="4" s="1"/>
  <c r="D46" i="4"/>
  <c r="C46" i="4"/>
  <c r="F45" i="4"/>
  <c r="G45" i="4" s="1"/>
  <c r="D45" i="4"/>
  <c r="C45" i="4"/>
  <c r="F44" i="4"/>
  <c r="G44" i="4" s="1"/>
  <c r="D44" i="4"/>
  <c r="C44" i="4"/>
  <c r="F43" i="4"/>
  <c r="G43" i="4" s="1"/>
  <c r="D43" i="4"/>
  <c r="C43" i="4"/>
  <c r="F42" i="4"/>
  <c r="G42" i="4" s="1"/>
  <c r="D42" i="4"/>
  <c r="C42" i="4"/>
  <c r="F41" i="4"/>
  <c r="G41" i="4" s="1"/>
  <c r="D41" i="4"/>
  <c r="C41" i="4"/>
  <c r="F40" i="4"/>
  <c r="G40" i="4" s="1"/>
  <c r="D40" i="4"/>
  <c r="C40" i="4"/>
  <c r="F39" i="4"/>
  <c r="G39" i="4" s="1"/>
  <c r="D39" i="4"/>
  <c r="C39" i="4"/>
  <c r="F38" i="4"/>
  <c r="G38" i="4" s="1"/>
  <c r="D38" i="4"/>
  <c r="C38" i="4"/>
  <c r="F37" i="4"/>
  <c r="G37" i="4" s="1"/>
  <c r="D37" i="4"/>
  <c r="C37" i="4"/>
  <c r="F36" i="4"/>
  <c r="G36" i="4" s="1"/>
  <c r="D36" i="4"/>
  <c r="C36" i="4"/>
  <c r="F35" i="4"/>
  <c r="G35" i="4" s="1"/>
  <c r="D35" i="4"/>
  <c r="C35" i="4"/>
  <c r="D34" i="4"/>
  <c r="I34" i="4" s="1"/>
  <c r="C34" i="4"/>
  <c r="H34" i="4" s="1"/>
  <c r="D33" i="4"/>
  <c r="I33" i="4" s="1"/>
  <c r="C33" i="4"/>
  <c r="H33" i="4" s="1"/>
  <c r="D32" i="4"/>
  <c r="C32" i="4"/>
  <c r="H32" i="4" s="1"/>
  <c r="D31" i="4"/>
  <c r="I31" i="4" s="1"/>
  <c r="C31" i="4"/>
  <c r="H31" i="4" s="1"/>
  <c r="D30" i="4"/>
  <c r="I30" i="4" s="1"/>
  <c r="C30" i="4"/>
  <c r="H30" i="4" s="1"/>
  <c r="D29" i="4"/>
  <c r="I29" i="4" s="1"/>
  <c r="C29" i="4"/>
  <c r="H29" i="4" s="1"/>
  <c r="D28" i="4"/>
  <c r="I28" i="4" s="1"/>
  <c r="C28" i="4"/>
  <c r="H28" i="4" s="1"/>
  <c r="D27" i="4"/>
  <c r="I27" i="4" s="1"/>
  <c r="C27" i="4"/>
  <c r="H27" i="4" s="1"/>
  <c r="D26" i="4"/>
  <c r="I26" i="4" s="1"/>
  <c r="C26" i="4"/>
  <c r="H26" i="4" s="1"/>
  <c r="D25" i="4"/>
  <c r="I25" i="4" s="1"/>
  <c r="C25" i="4"/>
  <c r="H25" i="4" s="1"/>
  <c r="D24" i="4"/>
  <c r="C24" i="4"/>
  <c r="H24" i="4" s="1"/>
  <c r="D23" i="4"/>
  <c r="I23" i="4" s="1"/>
  <c r="C23" i="4"/>
  <c r="H23" i="4" s="1"/>
  <c r="D22" i="4"/>
  <c r="I22" i="4" s="1"/>
  <c r="C22" i="4"/>
  <c r="H22" i="4" s="1"/>
  <c r="D21" i="4"/>
  <c r="I21" i="4" s="1"/>
  <c r="C21" i="4"/>
  <c r="H21" i="4" s="1"/>
  <c r="D20" i="4"/>
  <c r="I20" i="4" s="1"/>
  <c r="C20" i="4"/>
  <c r="H20" i="4" s="1"/>
  <c r="D19" i="4"/>
  <c r="I19" i="4" s="1"/>
  <c r="C19" i="4"/>
  <c r="H19" i="4" s="1"/>
  <c r="D18" i="4"/>
  <c r="I18" i="4" s="1"/>
  <c r="C18" i="4"/>
  <c r="H18" i="4" s="1"/>
  <c r="D17" i="4"/>
  <c r="I17" i="4" s="1"/>
  <c r="C17" i="4"/>
  <c r="H17" i="4" s="1"/>
  <c r="D16" i="4"/>
  <c r="C16" i="4"/>
  <c r="H16" i="4" s="1"/>
  <c r="D15" i="4"/>
  <c r="C15" i="4"/>
  <c r="H15" i="4" s="1"/>
  <c r="D14" i="4"/>
  <c r="I14" i="4" s="1"/>
  <c r="C14" i="4"/>
  <c r="H14" i="4" s="1"/>
  <c r="D13" i="4"/>
  <c r="I13" i="4" s="1"/>
  <c r="C13" i="4"/>
  <c r="H13" i="4" s="1"/>
  <c r="D12" i="4"/>
  <c r="I12" i="4" s="1"/>
  <c r="C12" i="4"/>
  <c r="H12" i="4" s="1"/>
  <c r="D11" i="4"/>
  <c r="I11" i="4" s="1"/>
  <c r="C11" i="4"/>
  <c r="H11" i="4" s="1"/>
  <c r="D10" i="4"/>
  <c r="I10" i="4" s="1"/>
  <c r="C10" i="4"/>
  <c r="H10" i="4" s="1"/>
  <c r="D9" i="4"/>
  <c r="I9" i="4" s="1"/>
  <c r="C9" i="4"/>
  <c r="H9" i="4" s="1"/>
  <c r="D8" i="4"/>
  <c r="C8" i="4"/>
  <c r="H8" i="4" s="1"/>
  <c r="D7" i="4"/>
  <c r="I7" i="4" s="1"/>
  <c r="C7" i="4"/>
  <c r="H7" i="4" s="1"/>
  <c r="D6" i="4"/>
  <c r="C6" i="4"/>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8" i="1"/>
  <c r="P167" i="1"/>
  <c r="J13"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175" i="3"/>
  <c r="K176" i="3"/>
  <c r="P176" i="3"/>
  <c r="K177" i="3"/>
  <c r="K178" i="3"/>
  <c r="P178" i="3"/>
  <c r="J179" i="3"/>
  <c r="K180" i="3"/>
  <c r="J181" i="3"/>
  <c r="K182" i="3"/>
  <c r="K183" i="3"/>
  <c r="P183" i="3"/>
  <c r="K184" i="3"/>
  <c r="P184" i="3"/>
  <c r="K185" i="3"/>
  <c r="K186" i="3"/>
  <c r="P186" i="3"/>
  <c r="P187" i="3"/>
  <c r="K187" i="3"/>
  <c r="K188" i="3"/>
  <c r="P189" i="3"/>
  <c r="N189" i="3"/>
  <c r="M190" i="3"/>
  <c r="M191" i="3"/>
  <c r="M192" i="3"/>
  <c r="P192" i="3" s="1"/>
  <c r="N193" i="3"/>
  <c r="M194" i="3"/>
  <c r="P195" i="3"/>
  <c r="M195" i="3"/>
  <c r="M196" i="3"/>
  <c r="P197" i="3"/>
  <c r="M197" i="3"/>
  <c r="N198" i="3"/>
  <c r="M199" i="3"/>
  <c r="M200" i="3"/>
  <c r="N201" i="3"/>
  <c r="N202" i="3"/>
  <c r="P202" i="3" s="1"/>
  <c r="P203" i="3"/>
  <c r="N203" i="3"/>
  <c r="M204" i="3"/>
  <c r="P205" i="3"/>
  <c r="M205" i="3"/>
  <c r="P206" i="3"/>
  <c r="M206" i="3"/>
  <c r="P207" i="3"/>
  <c r="M207" i="3"/>
  <c r="M208" i="3"/>
  <c r="P208" i="3" s="1"/>
  <c r="P209" i="3"/>
  <c r="N209" i="3"/>
  <c r="N210" i="3"/>
  <c r="P210" i="3" s="1"/>
  <c r="P211" i="3"/>
  <c r="M211" i="3"/>
  <c r="N212" i="3"/>
  <c r="P213" i="3"/>
  <c r="N213" i="3"/>
  <c r="N214" i="3"/>
  <c r="M215" i="3"/>
  <c r="M216" i="3"/>
  <c r="P216" i="3" s="1"/>
  <c r="L217" i="3"/>
  <c r="L218" i="3"/>
  <c r="P219" i="3"/>
  <c r="L219" i="3"/>
  <c r="L220" i="3"/>
  <c r="L221" i="3"/>
  <c r="P221" i="3" s="1"/>
  <c r="L222" i="3"/>
  <c r="L223" i="3"/>
  <c r="L224" i="3"/>
  <c r="P224" i="3"/>
  <c r="L225" i="3"/>
  <c r="L226" i="3"/>
  <c r="P227" i="3"/>
  <c r="N227" i="3"/>
  <c r="M228" i="3"/>
  <c r="M229" i="3"/>
  <c r="M230" i="3"/>
  <c r="N231" i="3"/>
  <c r="P231" i="3" s="1"/>
  <c r="M232" i="3"/>
  <c r="P232" i="3" s="1"/>
  <c r="M233" i="3"/>
  <c r="M234" i="3"/>
  <c r="P234" i="3"/>
  <c r="P235" i="3"/>
  <c r="M235" i="3"/>
  <c r="P236" i="3"/>
  <c r="M236" i="3"/>
  <c r="M237" i="3"/>
  <c r="M238" i="3"/>
  <c r="N239" i="3"/>
  <c r="P240" i="3"/>
  <c r="N240" i="3"/>
  <c r="M241" i="3"/>
  <c r="N242" i="3"/>
  <c r="P243" i="3"/>
  <c r="M243" i="3"/>
  <c r="M244" i="3"/>
  <c r="N245" i="3"/>
  <c r="M246" i="3"/>
  <c r="N247" i="3"/>
  <c r="P248" i="3"/>
  <c r="N248" i="3"/>
  <c r="N249" i="3"/>
  <c r="N250" i="3"/>
  <c r="P251" i="3"/>
  <c r="N251" i="3"/>
  <c r="P252" i="3"/>
  <c r="N252" i="3"/>
  <c r="P253" i="3"/>
  <c r="N253" i="3"/>
  <c r="M254" i="3"/>
  <c r="M255" i="3"/>
  <c r="M256" i="3"/>
  <c r="M257" i="3"/>
  <c r="M258" i="3"/>
  <c r="P259" i="3"/>
  <c r="N259" i="3"/>
  <c r="N260" i="3"/>
  <c r="P261" i="3"/>
  <c r="N261" i="3"/>
  <c r="P262" i="3"/>
  <c r="N262" i="3"/>
  <c r="N263" i="3"/>
  <c r="P264" i="3"/>
  <c r="N264" i="3"/>
  <c r="N265" i="3"/>
  <c r="M266" i="3"/>
  <c r="P267" i="3"/>
  <c r="M267" i="3"/>
  <c r="M268" i="3"/>
  <c r="N269" i="3"/>
  <c r="N270" i="3"/>
  <c r="M271" i="3"/>
  <c r="N272" i="3"/>
  <c r="P273" i="3"/>
  <c r="N273" i="3"/>
  <c r="N274" i="3"/>
  <c r="P274" i="3" s="1"/>
  <c r="P179" i="3"/>
  <c r="P181" i="3"/>
  <c r="K18" i="3"/>
  <c r="K33" i="3"/>
  <c r="K41" i="3"/>
  <c r="K58" i="3"/>
  <c r="K94" i="3"/>
  <c r="K146"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4" i="3"/>
  <c r="J168" i="3" s="1"/>
  <c r="G47" i="3"/>
  <c r="G55" i="3"/>
  <c r="G58" i="3"/>
  <c r="G59" i="3"/>
  <c r="I59" i="3" s="1"/>
  <c r="K59" i="3" s="1"/>
  <c r="G63" i="3"/>
  <c r="G66" i="3"/>
  <c r="I66" i="3" s="1"/>
  <c r="K66" i="3" s="1"/>
  <c r="G67" i="3"/>
  <c r="G71" i="3"/>
  <c r="G75" i="3"/>
  <c r="G83" i="3"/>
  <c r="G90" i="3"/>
  <c r="I90" i="3" s="1"/>
  <c r="K90" i="3" s="1"/>
  <c r="G98" i="3"/>
  <c r="I98" i="3" s="1"/>
  <c r="K98" i="3" s="1"/>
  <c r="I99" i="3"/>
  <c r="K99" i="3" s="1"/>
  <c r="I106" i="3"/>
  <c r="K106" i="3" s="1"/>
  <c r="I107" i="3"/>
  <c r="K107" i="3" s="1"/>
  <c r="I114" i="3"/>
  <c r="K114" i="3" s="1"/>
  <c r="I115" i="3"/>
  <c r="K115" i="3" s="1"/>
  <c r="G119" i="3"/>
  <c r="G123" i="3"/>
  <c r="I123" i="3" s="1"/>
  <c r="K123" i="3" s="1"/>
  <c r="G127" i="3"/>
  <c r="G131" i="3"/>
  <c r="I131" i="3" s="1"/>
  <c r="K131" i="3" s="1"/>
  <c r="G135" i="3"/>
  <c r="G138" i="3"/>
  <c r="I138" i="3" s="1"/>
  <c r="K138" i="3" s="1"/>
  <c r="G139" i="3"/>
  <c r="G146" i="3"/>
  <c r="I146" i="3" s="1"/>
  <c r="G147" i="3"/>
  <c r="I147" i="3" s="1"/>
  <c r="K147" i="3" s="1"/>
  <c r="G163" i="3"/>
  <c r="G43" i="3"/>
  <c r="D15" i="3"/>
  <c r="E15" i="3" s="1"/>
  <c r="D16" i="3"/>
  <c r="E16" i="3" s="1"/>
  <c r="D17" i="3"/>
  <c r="D18" i="3"/>
  <c r="D19" i="3"/>
  <c r="D20" i="3"/>
  <c r="I20" i="3" s="1"/>
  <c r="K20" i="3" s="1"/>
  <c r="D21" i="3"/>
  <c r="D22" i="3"/>
  <c r="D23" i="3"/>
  <c r="I23" i="3" s="1"/>
  <c r="K23" i="3" s="1"/>
  <c r="D24" i="3"/>
  <c r="D25" i="3"/>
  <c r="D26" i="3"/>
  <c r="D27" i="3"/>
  <c r="D28" i="3"/>
  <c r="D29" i="3"/>
  <c r="D30" i="3"/>
  <c r="D31" i="3"/>
  <c r="I31" i="3" s="1"/>
  <c r="K31" i="3" s="1"/>
  <c r="D32" i="3"/>
  <c r="D33" i="3"/>
  <c r="D34" i="3"/>
  <c r="D35" i="3"/>
  <c r="D36" i="3"/>
  <c r="I36" i="3" s="1"/>
  <c r="K36" i="3" s="1"/>
  <c r="D37" i="3"/>
  <c r="D38" i="3"/>
  <c r="D39" i="3"/>
  <c r="I39" i="3" s="1"/>
  <c r="K39" i="3" s="1"/>
  <c r="D40" i="3"/>
  <c r="I40" i="3" s="1"/>
  <c r="K40" i="3" s="1"/>
  <c r="D41" i="3"/>
  <c r="D42" i="3"/>
  <c r="D43" i="3"/>
  <c r="D44" i="3"/>
  <c r="D45" i="3"/>
  <c r="D46" i="3"/>
  <c r="D47" i="3"/>
  <c r="I47" i="3" s="1"/>
  <c r="K47" i="3" s="1"/>
  <c r="D48" i="3"/>
  <c r="D49" i="3"/>
  <c r="D50" i="3"/>
  <c r="D51" i="3"/>
  <c r="D52" i="3"/>
  <c r="D53" i="3"/>
  <c r="D54" i="3"/>
  <c r="D55" i="3"/>
  <c r="I55" i="3" s="1"/>
  <c r="K55" i="3" s="1"/>
  <c r="D56" i="3"/>
  <c r="D57" i="3"/>
  <c r="D58" i="3"/>
  <c r="D59" i="3"/>
  <c r="D60" i="3"/>
  <c r="D61" i="3"/>
  <c r="D62" i="3"/>
  <c r="D63" i="3"/>
  <c r="E63" i="3" s="1"/>
  <c r="D64" i="3"/>
  <c r="D65" i="3"/>
  <c r="D66" i="3"/>
  <c r="D67" i="3"/>
  <c r="D68" i="3"/>
  <c r="D69" i="3"/>
  <c r="D70" i="3"/>
  <c r="D71" i="3"/>
  <c r="E71" i="3" s="1"/>
  <c r="D72" i="3"/>
  <c r="D73" i="3"/>
  <c r="D74" i="3"/>
  <c r="D75" i="3"/>
  <c r="D76" i="3"/>
  <c r="D77" i="3"/>
  <c r="D78" i="3"/>
  <c r="D79" i="3"/>
  <c r="E79" i="3" s="1"/>
  <c r="D80" i="3"/>
  <c r="D81" i="3"/>
  <c r="D82" i="3"/>
  <c r="D83" i="3"/>
  <c r="D84" i="3"/>
  <c r="D85" i="3"/>
  <c r="D86" i="3"/>
  <c r="I86" i="3" s="1"/>
  <c r="K86" i="3" s="1"/>
  <c r="D87" i="3"/>
  <c r="I87" i="3" s="1"/>
  <c r="K87" i="3" s="1"/>
  <c r="D88" i="3"/>
  <c r="D89" i="3"/>
  <c r="D90" i="3"/>
  <c r="D91" i="3"/>
  <c r="D92" i="3"/>
  <c r="D93" i="3"/>
  <c r="D94" i="3"/>
  <c r="D95" i="3"/>
  <c r="D96" i="3"/>
  <c r="D97" i="3"/>
  <c r="D98" i="3"/>
  <c r="D99" i="3"/>
  <c r="D100" i="3"/>
  <c r="E100" i="3" s="1"/>
  <c r="D101" i="3"/>
  <c r="D102" i="3"/>
  <c r="D103" i="3"/>
  <c r="I103" i="3" s="1"/>
  <c r="K103" i="3" s="1"/>
  <c r="D104" i="3"/>
  <c r="D105" i="3"/>
  <c r="D106" i="3"/>
  <c r="D107" i="3"/>
  <c r="D108" i="3"/>
  <c r="I108" i="3" s="1"/>
  <c r="K108" i="3" s="1"/>
  <c r="D109" i="3"/>
  <c r="I109" i="3" s="1"/>
  <c r="K109" i="3" s="1"/>
  <c r="D110" i="3"/>
  <c r="D111" i="3"/>
  <c r="D112" i="3"/>
  <c r="D113" i="3"/>
  <c r="D114" i="3"/>
  <c r="D115" i="3"/>
  <c r="D116" i="3"/>
  <c r="E116" i="3" s="1"/>
  <c r="D117" i="3"/>
  <c r="D118" i="3"/>
  <c r="D119" i="3"/>
  <c r="E119" i="3" s="1"/>
  <c r="D120" i="3"/>
  <c r="D121" i="3"/>
  <c r="D122" i="3"/>
  <c r="D123" i="3"/>
  <c r="D124" i="3"/>
  <c r="D125" i="3"/>
  <c r="D126" i="3"/>
  <c r="D127" i="3"/>
  <c r="E127" i="3" s="1"/>
  <c r="D128" i="3"/>
  <c r="D129" i="3"/>
  <c r="D130" i="3"/>
  <c r="D131" i="3"/>
  <c r="D132" i="3"/>
  <c r="D133" i="3"/>
  <c r="D134" i="3"/>
  <c r="D135" i="3"/>
  <c r="E135" i="3" s="1"/>
  <c r="D136" i="3"/>
  <c r="D137" i="3"/>
  <c r="D138" i="3"/>
  <c r="D139" i="3"/>
  <c r="D140" i="3"/>
  <c r="D141" i="3"/>
  <c r="D142" i="3"/>
  <c r="D143" i="3"/>
  <c r="E143" i="3" s="1"/>
  <c r="D144" i="3"/>
  <c r="D145" i="3"/>
  <c r="D146" i="3"/>
  <c r="D147" i="3"/>
  <c r="D148" i="3"/>
  <c r="D149" i="3"/>
  <c r="D150" i="3"/>
  <c r="D151" i="3"/>
  <c r="D152" i="3"/>
  <c r="D153" i="3"/>
  <c r="D154" i="3"/>
  <c r="D155" i="3"/>
  <c r="D156" i="3"/>
  <c r="D157" i="3"/>
  <c r="D158" i="3"/>
  <c r="D159" i="3"/>
  <c r="E159" i="3" s="1"/>
  <c r="D160" i="3"/>
  <c r="D161" i="3"/>
  <c r="D162" i="3"/>
  <c r="D163" i="3"/>
  <c r="D164" i="3"/>
  <c r="D165" i="3"/>
  <c r="D166" i="3"/>
  <c r="D14" i="3"/>
  <c r="I14" i="3" s="1"/>
  <c r="J276" i="3"/>
  <c r="F276" i="3"/>
  <c r="N276" i="3" s="1"/>
  <c r="E276" i="3"/>
  <c r="M276" i="3" s="1"/>
  <c r="D276" i="3"/>
  <c r="L276" i="3" s="1"/>
  <c r="C276" i="3"/>
  <c r="K276" i="3" s="1"/>
  <c r="B276" i="3"/>
  <c r="G275" i="3"/>
  <c r="G274" i="3"/>
  <c r="F166" i="3" s="1"/>
  <c r="G166" i="3" s="1"/>
  <c r="G273" i="3"/>
  <c r="F165" i="3" s="1"/>
  <c r="G165" i="3" s="1"/>
  <c r="I165" i="3" s="1"/>
  <c r="K165" i="3" s="1"/>
  <c r="G272" i="3"/>
  <c r="G271" i="3"/>
  <c r="F163" i="3" s="1"/>
  <c r="G270" i="3"/>
  <c r="F162" i="3" s="1"/>
  <c r="G162" i="3" s="1"/>
  <c r="I162" i="3" s="1"/>
  <c r="K162" i="3" s="1"/>
  <c r="G269" i="3"/>
  <c r="F161" i="3" s="1"/>
  <c r="G161" i="3" s="1"/>
  <c r="G268" i="3"/>
  <c r="G267" i="3"/>
  <c r="F159" i="3" s="1"/>
  <c r="G266" i="3"/>
  <c r="F158" i="3" s="1"/>
  <c r="G158" i="3" s="1"/>
  <c r="G265" i="3"/>
  <c r="G264" i="3"/>
  <c r="G263" i="3"/>
  <c r="F155" i="3" s="1"/>
  <c r="G262" i="3"/>
  <c r="G261" i="3"/>
  <c r="F153" i="3" s="1"/>
  <c r="G153" i="3" s="1"/>
  <c r="I153" i="3" s="1"/>
  <c r="K153" i="3" s="1"/>
  <c r="G260" i="3"/>
  <c r="F152" i="3" s="1"/>
  <c r="G259" i="3"/>
  <c r="F151" i="3" s="1"/>
  <c r="G258" i="3"/>
  <c r="G257" i="3"/>
  <c r="G256" i="3"/>
  <c r="G255" i="3"/>
  <c r="F147" i="3" s="1"/>
  <c r="G254" i="3"/>
  <c r="G253" i="3"/>
  <c r="F145" i="3" s="1"/>
  <c r="G145" i="3" s="1"/>
  <c r="G252" i="3"/>
  <c r="G251" i="3"/>
  <c r="F143" i="3" s="1"/>
  <c r="G143" i="3" s="1"/>
  <c r="G250" i="3"/>
  <c r="G249" i="3"/>
  <c r="G248" i="3"/>
  <c r="F140" i="3" s="1"/>
  <c r="G140" i="3" s="1"/>
  <c r="G247" i="3"/>
  <c r="F139" i="3" s="1"/>
  <c r="G246" i="3"/>
  <c r="G245" i="3"/>
  <c r="F137" i="3" s="1"/>
  <c r="G137" i="3" s="1"/>
  <c r="G244" i="3"/>
  <c r="G243" i="3"/>
  <c r="F135" i="3" s="1"/>
  <c r="G242" i="3"/>
  <c r="G241" i="3"/>
  <c r="G240" i="3"/>
  <c r="G239" i="3"/>
  <c r="F131" i="3" s="1"/>
  <c r="G238" i="3"/>
  <c r="G237" i="3"/>
  <c r="F129" i="3" s="1"/>
  <c r="G129" i="3" s="1"/>
  <c r="G236" i="3"/>
  <c r="G235" i="3"/>
  <c r="G234" i="3"/>
  <c r="G233" i="3"/>
  <c r="G232" i="3"/>
  <c r="G231" i="3"/>
  <c r="F123" i="3" s="1"/>
  <c r="G230" i="3"/>
  <c r="G229" i="3"/>
  <c r="F121" i="3" s="1"/>
  <c r="G121" i="3" s="1"/>
  <c r="G228" i="3"/>
  <c r="G227" i="3"/>
  <c r="F119" i="3" s="1"/>
  <c r="G226" i="3"/>
  <c r="F98" i="3" s="1"/>
  <c r="G225" i="3"/>
  <c r="G224" i="3"/>
  <c r="F96" i="3" s="1"/>
  <c r="G96" i="3" s="1"/>
  <c r="G223" i="3"/>
  <c r="G222" i="3"/>
  <c r="G221" i="3"/>
  <c r="F93" i="3" s="1"/>
  <c r="G93" i="3" s="1"/>
  <c r="G220" i="3"/>
  <c r="G219" i="3"/>
  <c r="F91" i="3" s="1"/>
  <c r="G91" i="3" s="1"/>
  <c r="I91" i="3" s="1"/>
  <c r="K91" i="3" s="1"/>
  <c r="G218" i="3"/>
  <c r="F90" i="3" s="1"/>
  <c r="G217" i="3"/>
  <c r="G216" i="3"/>
  <c r="F84" i="3" s="1"/>
  <c r="G84" i="3" s="1"/>
  <c r="G215" i="3"/>
  <c r="F83" i="3" s="1"/>
  <c r="G214" i="3"/>
  <c r="G213" i="3"/>
  <c r="F81" i="3" s="1"/>
  <c r="G81" i="3" s="1"/>
  <c r="G212" i="3"/>
  <c r="G211" i="3"/>
  <c r="F79" i="3" s="1"/>
  <c r="G79" i="3" s="1"/>
  <c r="G210" i="3"/>
  <c r="G209" i="3"/>
  <c r="G208" i="3"/>
  <c r="G207" i="3"/>
  <c r="G206" i="3"/>
  <c r="G205" i="3"/>
  <c r="F73" i="3" s="1"/>
  <c r="G73" i="3" s="1"/>
  <c r="G204" i="3"/>
  <c r="F72" i="3" s="1"/>
  <c r="G72" i="3" s="1"/>
  <c r="G203" i="3"/>
  <c r="F71" i="3" s="1"/>
  <c r="G202" i="3"/>
  <c r="F70" i="3" s="1"/>
  <c r="G70" i="3" s="1"/>
  <c r="G201" i="3"/>
  <c r="F69" i="3" s="1"/>
  <c r="G69" i="3" s="1"/>
  <c r="P200" i="3"/>
  <c r="G200" i="3"/>
  <c r="G199" i="3"/>
  <c r="F67" i="3" s="1"/>
  <c r="G198" i="3"/>
  <c r="G197" i="3"/>
  <c r="F65" i="3" s="1"/>
  <c r="G196" i="3"/>
  <c r="G195" i="3"/>
  <c r="G194" i="3"/>
  <c r="F62" i="3" s="1"/>
  <c r="G62" i="3" s="1"/>
  <c r="G193" i="3"/>
  <c r="F61" i="3" s="1"/>
  <c r="G61" i="3" s="1"/>
  <c r="G192" i="3"/>
  <c r="G191" i="3"/>
  <c r="G190" i="3"/>
  <c r="G189" i="3"/>
  <c r="F57" i="3" s="1"/>
  <c r="G57" i="3" s="1"/>
  <c r="G188" i="3"/>
  <c r="G187" i="3"/>
  <c r="F55" i="3" s="1"/>
  <c r="G186" i="3"/>
  <c r="G185" i="3"/>
  <c r="F53" i="3" s="1"/>
  <c r="G53" i="3" s="1"/>
  <c r="G184" i="3"/>
  <c r="G183" i="3"/>
  <c r="G182" i="3"/>
  <c r="F50" i="3" s="1"/>
  <c r="G50" i="3" s="1"/>
  <c r="I50" i="3" s="1"/>
  <c r="K50" i="3" s="1"/>
  <c r="G181" i="3"/>
  <c r="F49" i="3" s="1"/>
  <c r="G49" i="3" s="1"/>
  <c r="G180" i="3"/>
  <c r="G179" i="3"/>
  <c r="F47" i="3" s="1"/>
  <c r="G178" i="3"/>
  <c r="F46" i="3" s="1"/>
  <c r="G46" i="3" s="1"/>
  <c r="G177" i="3"/>
  <c r="G176" i="3"/>
  <c r="G175" i="3"/>
  <c r="F43" i="3" s="1"/>
  <c r="C166" i="3"/>
  <c r="C165" i="3"/>
  <c r="H165" i="3" s="1"/>
  <c r="F164" i="3"/>
  <c r="G164" i="3" s="1"/>
  <c r="C164" i="3"/>
  <c r="C163" i="3"/>
  <c r="H163" i="3" s="1"/>
  <c r="E162" i="3"/>
  <c r="C162" i="3"/>
  <c r="C161" i="3"/>
  <c r="F160" i="3"/>
  <c r="G160" i="3" s="1"/>
  <c r="I160" i="3" s="1"/>
  <c r="K160" i="3" s="1"/>
  <c r="C160" i="3"/>
  <c r="C159" i="3"/>
  <c r="C158" i="3"/>
  <c r="F157" i="3"/>
  <c r="G157" i="3" s="1"/>
  <c r="I157" i="3" s="1"/>
  <c r="K157" i="3" s="1"/>
  <c r="C157" i="3"/>
  <c r="H157" i="3" s="1"/>
  <c r="F156" i="3"/>
  <c r="G156" i="3" s="1"/>
  <c r="C156" i="3"/>
  <c r="C155" i="3"/>
  <c r="F154" i="3"/>
  <c r="G154" i="3" s="1"/>
  <c r="I154" i="3" s="1"/>
  <c r="K154" i="3" s="1"/>
  <c r="C154" i="3"/>
  <c r="E154" i="3" s="1"/>
  <c r="E153" i="3"/>
  <c r="C153" i="3"/>
  <c r="H153" i="3" s="1"/>
  <c r="C152" i="3"/>
  <c r="E152" i="3" s="1"/>
  <c r="E151" i="3"/>
  <c r="C151" i="3"/>
  <c r="F150" i="3"/>
  <c r="G150" i="3" s="1"/>
  <c r="C150" i="3"/>
  <c r="F149" i="3"/>
  <c r="G149" i="3" s="1"/>
  <c r="C149" i="3"/>
  <c r="F148" i="3"/>
  <c r="G148" i="3" s="1"/>
  <c r="C148" i="3"/>
  <c r="E147" i="3"/>
  <c r="C147" i="3"/>
  <c r="F146" i="3"/>
  <c r="C146" i="3"/>
  <c r="H146" i="3" s="1"/>
  <c r="C145" i="3"/>
  <c r="H145" i="3" s="1"/>
  <c r="F144" i="3"/>
  <c r="C144" i="3"/>
  <c r="C143" i="3"/>
  <c r="F142" i="3"/>
  <c r="G142" i="3" s="1"/>
  <c r="C142" i="3"/>
  <c r="H142" i="3" s="1"/>
  <c r="F141" i="3"/>
  <c r="G141" i="3" s="1"/>
  <c r="I141" i="3" s="1"/>
  <c r="K141" i="3" s="1"/>
  <c r="C141" i="3"/>
  <c r="C140" i="3"/>
  <c r="C139" i="3"/>
  <c r="F138" i="3"/>
  <c r="H138" i="3" s="1"/>
  <c r="E138" i="3"/>
  <c r="C138" i="3"/>
  <c r="C137" i="3"/>
  <c r="F136" i="3"/>
  <c r="G136" i="3" s="1"/>
  <c r="C136" i="3"/>
  <c r="C135" i="3"/>
  <c r="F134" i="3"/>
  <c r="G134" i="3" s="1"/>
  <c r="C134" i="3"/>
  <c r="F133" i="3"/>
  <c r="G133" i="3" s="1"/>
  <c r="C133" i="3"/>
  <c r="H133" i="3" s="1"/>
  <c r="F132" i="3"/>
  <c r="G132" i="3" s="1"/>
  <c r="C132" i="3"/>
  <c r="C131" i="3"/>
  <c r="H131" i="3" s="1"/>
  <c r="H130" i="3"/>
  <c r="F130" i="3"/>
  <c r="G130" i="3" s="1"/>
  <c r="E130" i="3"/>
  <c r="C130" i="3"/>
  <c r="C129" i="3"/>
  <c r="H128" i="3"/>
  <c r="F128" i="3"/>
  <c r="G128" i="3" s="1"/>
  <c r="C128" i="3"/>
  <c r="F127" i="3"/>
  <c r="C127" i="3"/>
  <c r="F126" i="3"/>
  <c r="G126" i="3" s="1"/>
  <c r="C126" i="3"/>
  <c r="F125" i="3"/>
  <c r="G125" i="3" s="1"/>
  <c r="C125" i="3"/>
  <c r="F124" i="3"/>
  <c r="G124" i="3" s="1"/>
  <c r="C124" i="3"/>
  <c r="H124" i="3" s="1"/>
  <c r="E123" i="3"/>
  <c r="C123" i="3"/>
  <c r="F122" i="3"/>
  <c r="G122" i="3" s="1"/>
  <c r="E122" i="3"/>
  <c r="C122" i="3"/>
  <c r="C121" i="3"/>
  <c r="E121" i="3" s="1"/>
  <c r="F120" i="3"/>
  <c r="H120" i="3" s="1"/>
  <c r="C120" i="3"/>
  <c r="C119" i="3"/>
  <c r="C118" i="3"/>
  <c r="H118" i="3" s="1"/>
  <c r="I117" i="3"/>
  <c r="K117" i="3" s="1"/>
  <c r="C117" i="3"/>
  <c r="H117" i="3" s="1"/>
  <c r="H116" i="3"/>
  <c r="C116" i="3"/>
  <c r="C115" i="3"/>
  <c r="H115" i="3" s="1"/>
  <c r="H114" i="3"/>
  <c r="C114" i="3"/>
  <c r="E114" i="3" s="1"/>
  <c r="C113" i="3"/>
  <c r="H113" i="3" s="1"/>
  <c r="H112" i="3"/>
  <c r="C112" i="3"/>
  <c r="C111" i="3"/>
  <c r="H111" i="3" s="1"/>
  <c r="H110" i="3"/>
  <c r="C110" i="3"/>
  <c r="C109" i="3"/>
  <c r="H109" i="3" s="1"/>
  <c r="H108" i="3"/>
  <c r="C108" i="3"/>
  <c r="C107" i="3"/>
  <c r="H107" i="3" s="1"/>
  <c r="H106" i="3"/>
  <c r="C106" i="3"/>
  <c r="E106" i="3" s="1"/>
  <c r="C105" i="3"/>
  <c r="H105" i="3" s="1"/>
  <c r="H104" i="3"/>
  <c r="C104" i="3"/>
  <c r="E103" i="3"/>
  <c r="C103" i="3"/>
  <c r="H103" i="3" s="1"/>
  <c r="C102" i="3"/>
  <c r="H102" i="3" s="1"/>
  <c r="I101" i="3"/>
  <c r="K101" i="3" s="1"/>
  <c r="C101" i="3"/>
  <c r="H101" i="3" s="1"/>
  <c r="H100" i="3"/>
  <c r="C100" i="3"/>
  <c r="E99" i="3"/>
  <c r="C99" i="3"/>
  <c r="H99" i="3" s="1"/>
  <c r="H98" i="3"/>
  <c r="E98" i="3"/>
  <c r="C98" i="3"/>
  <c r="F97" i="3"/>
  <c r="G97" i="3" s="1"/>
  <c r="I97" i="3" s="1"/>
  <c r="K97" i="3" s="1"/>
  <c r="C97" i="3"/>
  <c r="H97" i="3" s="1"/>
  <c r="C96" i="3"/>
  <c r="F95" i="3"/>
  <c r="G95" i="3" s="1"/>
  <c r="E95" i="3"/>
  <c r="C95" i="3"/>
  <c r="F94" i="3"/>
  <c r="G94" i="3" s="1"/>
  <c r="I94" i="3"/>
  <c r="C94" i="3"/>
  <c r="H94" i="3" s="1"/>
  <c r="C93" i="3"/>
  <c r="H93" i="3" s="1"/>
  <c r="F92" i="3"/>
  <c r="G92" i="3" s="1"/>
  <c r="C92" i="3"/>
  <c r="H92" i="3" s="1"/>
  <c r="C91" i="3"/>
  <c r="E90" i="3"/>
  <c r="C90" i="3"/>
  <c r="F89" i="3"/>
  <c r="E89" i="3"/>
  <c r="C89" i="3"/>
  <c r="C88" i="3"/>
  <c r="H88" i="3" s="1"/>
  <c r="C87" i="3"/>
  <c r="H87" i="3" s="1"/>
  <c r="C86" i="3"/>
  <c r="E85" i="3"/>
  <c r="C85" i="3"/>
  <c r="H85" i="3" s="1"/>
  <c r="C84" i="3"/>
  <c r="E83" i="3"/>
  <c r="C83" i="3"/>
  <c r="F82" i="3"/>
  <c r="H82" i="3" s="1"/>
  <c r="C82" i="3"/>
  <c r="C81" i="3"/>
  <c r="F80" i="3"/>
  <c r="G80" i="3" s="1"/>
  <c r="C80" i="3"/>
  <c r="C79" i="3"/>
  <c r="F78" i="3"/>
  <c r="G78" i="3" s="1"/>
  <c r="C78" i="3"/>
  <c r="F77" i="3"/>
  <c r="G77" i="3" s="1"/>
  <c r="C77" i="3"/>
  <c r="H77" i="3" s="1"/>
  <c r="F76" i="3"/>
  <c r="G76" i="3" s="1"/>
  <c r="C76" i="3"/>
  <c r="F75" i="3"/>
  <c r="C75" i="3"/>
  <c r="E75" i="3" s="1"/>
  <c r="F74" i="3"/>
  <c r="H74" i="3" s="1"/>
  <c r="E74" i="3"/>
  <c r="C74" i="3"/>
  <c r="C73" i="3"/>
  <c r="C72" i="3"/>
  <c r="C71" i="3"/>
  <c r="C70" i="3"/>
  <c r="C69" i="3"/>
  <c r="F68" i="3"/>
  <c r="G68" i="3" s="1"/>
  <c r="C68" i="3"/>
  <c r="C67" i="3"/>
  <c r="E67" i="3" s="1"/>
  <c r="H66" i="3"/>
  <c r="F66" i="3"/>
  <c r="C66" i="3"/>
  <c r="E65" i="3"/>
  <c r="C65" i="3"/>
  <c r="F64" i="3"/>
  <c r="C64" i="3"/>
  <c r="F63" i="3"/>
  <c r="C63" i="3"/>
  <c r="C62" i="3"/>
  <c r="H62" i="3" s="1"/>
  <c r="C61" i="3"/>
  <c r="F60" i="3"/>
  <c r="G60" i="3" s="1"/>
  <c r="C60" i="3"/>
  <c r="F59" i="3"/>
  <c r="C59" i="3"/>
  <c r="H59" i="3" s="1"/>
  <c r="F58" i="3"/>
  <c r="I58" i="3"/>
  <c r="C58" i="3"/>
  <c r="H58" i="3" s="1"/>
  <c r="C57" i="3"/>
  <c r="F56" i="3"/>
  <c r="G56" i="3" s="1"/>
  <c r="C56" i="3"/>
  <c r="C55" i="3"/>
  <c r="F54" i="3"/>
  <c r="G54" i="3" s="1"/>
  <c r="C54" i="3"/>
  <c r="C53" i="3"/>
  <c r="H53" i="3" s="1"/>
  <c r="F52" i="3"/>
  <c r="C52" i="3"/>
  <c r="F51" i="3"/>
  <c r="G51" i="3" s="1"/>
  <c r="I51" i="3" s="1"/>
  <c r="K51" i="3" s="1"/>
  <c r="C51" i="3"/>
  <c r="H51" i="3" s="1"/>
  <c r="C50" i="3"/>
  <c r="C49" i="3"/>
  <c r="H49" i="3" s="1"/>
  <c r="F48" i="3"/>
  <c r="C48" i="3"/>
  <c r="E48" i="3" s="1"/>
  <c r="C47" i="3"/>
  <c r="C46" i="3"/>
  <c r="F45" i="3"/>
  <c r="G45" i="3" s="1"/>
  <c r="C45" i="3"/>
  <c r="H45" i="3" s="1"/>
  <c r="F44" i="3"/>
  <c r="G44" i="3" s="1"/>
  <c r="C44" i="3"/>
  <c r="C43" i="3"/>
  <c r="E43" i="3" s="1"/>
  <c r="I42" i="3"/>
  <c r="K42" i="3" s="1"/>
  <c r="H42" i="3"/>
  <c r="C42" i="3"/>
  <c r="E42" i="3" s="1"/>
  <c r="I41" i="3"/>
  <c r="C41" i="3"/>
  <c r="H41" i="3" s="1"/>
  <c r="E40" i="3"/>
  <c r="C40" i="3"/>
  <c r="H40" i="3" s="1"/>
  <c r="C39" i="3"/>
  <c r="H39" i="3" s="1"/>
  <c r="C38" i="3"/>
  <c r="H38" i="3" s="1"/>
  <c r="I37" i="3"/>
  <c r="K37" i="3" s="1"/>
  <c r="C37" i="3"/>
  <c r="H37" i="3" s="1"/>
  <c r="C36" i="3"/>
  <c r="H36" i="3" s="1"/>
  <c r="I35" i="3"/>
  <c r="K35" i="3" s="1"/>
  <c r="C35" i="3"/>
  <c r="E35" i="3" s="1"/>
  <c r="I34" i="3"/>
  <c r="K34" i="3" s="1"/>
  <c r="C34" i="3"/>
  <c r="E34" i="3" s="1"/>
  <c r="I33" i="3"/>
  <c r="C33" i="3"/>
  <c r="H33" i="3" s="1"/>
  <c r="E32" i="3"/>
  <c r="C32" i="3"/>
  <c r="H32" i="3" s="1"/>
  <c r="C31" i="3"/>
  <c r="H31" i="3" s="1"/>
  <c r="C30" i="3"/>
  <c r="E30" i="3" s="1"/>
  <c r="H29" i="3"/>
  <c r="C29" i="3"/>
  <c r="I28" i="3"/>
  <c r="K28" i="3" s="1"/>
  <c r="C28" i="3"/>
  <c r="H28" i="3" s="1"/>
  <c r="E27" i="3"/>
  <c r="I27" i="3"/>
  <c r="K27" i="3" s="1"/>
  <c r="C27" i="3"/>
  <c r="H27" i="3" s="1"/>
  <c r="I26" i="3"/>
  <c r="K26" i="3" s="1"/>
  <c r="E26" i="3"/>
  <c r="C26" i="3"/>
  <c r="H26" i="3" s="1"/>
  <c r="I25" i="3"/>
  <c r="K25" i="3" s="1"/>
  <c r="C25" i="3"/>
  <c r="H25" i="3" s="1"/>
  <c r="I24" i="3"/>
  <c r="K24" i="3" s="1"/>
  <c r="E24" i="3"/>
  <c r="C24" i="3"/>
  <c r="H24" i="3" s="1"/>
  <c r="C23" i="3"/>
  <c r="H23" i="3" s="1"/>
  <c r="I22" i="3"/>
  <c r="K22" i="3" s="1"/>
  <c r="C22" i="3"/>
  <c r="H22" i="3" s="1"/>
  <c r="C21" i="3"/>
  <c r="H21" i="3" s="1"/>
  <c r="H20" i="3"/>
  <c r="C20" i="3"/>
  <c r="I19" i="3"/>
  <c r="K19" i="3" s="1"/>
  <c r="C19" i="3"/>
  <c r="H19" i="3" s="1"/>
  <c r="I18" i="3"/>
  <c r="C18" i="3"/>
  <c r="H18" i="3" s="1"/>
  <c r="C17" i="3"/>
  <c r="H17" i="3" s="1"/>
  <c r="I16" i="3"/>
  <c r="K16" i="3" s="1"/>
  <c r="C16" i="3"/>
  <c r="H16" i="3" s="1"/>
  <c r="H15" i="3"/>
  <c r="C15" i="3"/>
  <c r="C14" i="3"/>
  <c r="H14" i="3" s="1"/>
  <c r="D10" i="3"/>
  <c r="C10" i="3"/>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6" i="1"/>
  <c r="M233" i="1"/>
  <c r="K268" i="1"/>
  <c r="L268" i="1"/>
  <c r="M268" i="1"/>
  <c r="N268" i="1"/>
  <c r="O268" i="1"/>
  <c r="K168" i="1"/>
  <c r="O168" i="1" s="1"/>
  <c r="O169" i="1"/>
  <c r="K169" i="1"/>
  <c r="O170" i="1"/>
  <c r="K170" i="1"/>
  <c r="J171" i="1"/>
  <c r="O171" i="1" s="1"/>
  <c r="O172" i="1"/>
  <c r="K172" i="1"/>
  <c r="J173" i="1"/>
  <c r="O173" i="1" s="1"/>
  <c r="K174" i="1"/>
  <c r="K175" i="1"/>
  <c r="O175" i="1"/>
  <c r="K176" i="1"/>
  <c r="O176" i="1" s="1"/>
  <c r="O177" i="1"/>
  <c r="K177" i="1"/>
  <c r="O178" i="1"/>
  <c r="K178" i="1"/>
  <c r="O179" i="1"/>
  <c r="K179" i="1"/>
  <c r="O180" i="1"/>
  <c r="K180" i="1"/>
  <c r="N181" i="1"/>
  <c r="O182" i="1"/>
  <c r="M182" i="1"/>
  <c r="M183" i="1"/>
  <c r="O183" i="1"/>
  <c r="M184" i="1"/>
  <c r="O185" i="1"/>
  <c r="N185" i="1"/>
  <c r="O186" i="1"/>
  <c r="M186" i="1"/>
  <c r="M187" i="1"/>
  <c r="O188" i="1"/>
  <c r="M188" i="1"/>
  <c r="M189" i="1"/>
  <c r="O190" i="1"/>
  <c r="N190" i="1"/>
  <c r="O191" i="1"/>
  <c r="M191" i="1"/>
  <c r="O192" i="1"/>
  <c r="M192" i="1"/>
  <c r="O193" i="1"/>
  <c r="N193" i="1"/>
  <c r="O194" i="1"/>
  <c r="N194" i="1"/>
  <c r="O195" i="1"/>
  <c r="N195" i="1"/>
  <c r="O196" i="1"/>
  <c r="M196" i="1"/>
  <c r="O197" i="1"/>
  <c r="M197" i="1"/>
  <c r="O198" i="1"/>
  <c r="M198" i="1"/>
  <c r="M199" i="1"/>
  <c r="O199" i="1"/>
  <c r="O200" i="1"/>
  <c r="M200" i="1"/>
  <c r="N201" i="1"/>
  <c r="O202" i="1"/>
  <c r="N202" i="1"/>
  <c r="O203" i="1"/>
  <c r="M203" i="1"/>
  <c r="N204" i="1"/>
  <c r="O205" i="1"/>
  <c r="N205" i="1"/>
  <c r="O206" i="1"/>
  <c r="N206" i="1"/>
  <c r="O207" i="1"/>
  <c r="M207" i="1"/>
  <c r="M208" i="1"/>
  <c r="O209" i="1"/>
  <c r="L209" i="1"/>
  <c r="O210" i="1"/>
  <c r="L210" i="1"/>
  <c r="O211" i="1"/>
  <c r="L211" i="1"/>
  <c r="L212" i="1"/>
  <c r="O212" i="1"/>
  <c r="O213" i="1"/>
  <c r="L213" i="1"/>
  <c r="O214" i="1"/>
  <c r="L214" i="1"/>
  <c r="L215" i="1"/>
  <c r="O215" i="1" s="1"/>
  <c r="O216" i="1"/>
  <c r="L216" i="1"/>
  <c r="L217" i="1"/>
  <c r="O218" i="1"/>
  <c r="L218" i="1"/>
  <c r="O219" i="1"/>
  <c r="N219" i="1"/>
  <c r="M220" i="1"/>
  <c r="O220" i="1" s="1"/>
  <c r="M221" i="1"/>
  <c r="O222" i="1"/>
  <c r="M222" i="1"/>
  <c r="O223" i="1"/>
  <c r="N223" i="1"/>
  <c r="O224" i="1"/>
  <c r="M224" i="1"/>
  <c r="O225" i="1"/>
  <c r="M225" i="1"/>
  <c r="O226" i="1"/>
  <c r="M226" i="1"/>
  <c r="M227" i="1"/>
  <c r="M228" i="1"/>
  <c r="O229" i="1"/>
  <c r="M229" i="1"/>
  <c r="O230" i="1"/>
  <c r="M230" i="1"/>
  <c r="N231" i="1"/>
  <c r="O232" i="1"/>
  <c r="N232" i="1"/>
  <c r="O233" i="1"/>
  <c r="O234" i="1"/>
  <c r="N234" i="1"/>
  <c r="O235" i="1"/>
  <c r="M235" i="1"/>
  <c r="O236" i="1"/>
  <c r="M236" i="1"/>
  <c r="N237" i="1"/>
  <c r="O238" i="1"/>
  <c r="M238" i="1"/>
  <c r="O239" i="1"/>
  <c r="N239" i="1"/>
  <c r="O240" i="1"/>
  <c r="N240" i="1"/>
  <c r="N241" i="1"/>
  <c r="O242" i="1"/>
  <c r="N242" i="1"/>
  <c r="O243" i="1"/>
  <c r="N243" i="1"/>
  <c r="O244" i="1"/>
  <c r="N244" i="1"/>
  <c r="O245" i="1"/>
  <c r="N245" i="1"/>
  <c r="O246" i="1"/>
  <c r="M246" i="1"/>
  <c r="O247" i="1"/>
  <c r="M247" i="1"/>
  <c r="M248" i="1"/>
  <c r="O249" i="1"/>
  <c r="M249" i="1"/>
  <c r="O250" i="1"/>
  <c r="M250" i="1"/>
  <c r="N251" i="1"/>
  <c r="O252" i="1"/>
  <c r="N252" i="1"/>
  <c r="O253" i="1"/>
  <c r="N253" i="1"/>
  <c r="O254" i="1"/>
  <c r="N254" i="1"/>
  <c r="N255" i="1"/>
  <c r="O256" i="1"/>
  <c r="N256" i="1"/>
  <c r="O257" i="1"/>
  <c r="N257" i="1"/>
  <c r="M258" i="1"/>
  <c r="O259" i="1"/>
  <c r="M259" i="1"/>
  <c r="O260" i="1"/>
  <c r="M260" i="1"/>
  <c r="O261" i="1"/>
  <c r="N261" i="1"/>
  <c r="O262" i="1"/>
  <c r="N262" i="1"/>
  <c r="O263" i="1"/>
  <c r="M263" i="1"/>
  <c r="N264" i="1"/>
  <c r="O265" i="1"/>
  <c r="N265" i="1"/>
  <c r="N266" i="1"/>
  <c r="O181" i="1"/>
  <c r="O189" i="1"/>
  <c r="O204" i="1"/>
  <c r="O221" i="1"/>
  <c r="O228" i="1"/>
  <c r="O237" i="1"/>
  <c r="O258" i="1"/>
  <c r="J268"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81" i="1"/>
  <c r="G82" i="1"/>
  <c r="G83" i="1"/>
  <c r="G84" i="1"/>
  <c r="G85" i="1"/>
  <c r="G86" i="1"/>
  <c r="G87" i="1"/>
  <c r="G88" i="1"/>
  <c r="G89" i="1"/>
  <c r="G9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35"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11" i="1"/>
  <c r="F82" i="1"/>
  <c r="F83" i="1"/>
  <c r="F84" i="1"/>
  <c r="F85" i="1"/>
  <c r="F86" i="1"/>
  <c r="F87" i="1"/>
  <c r="F88" i="1"/>
  <c r="F89" i="1"/>
  <c r="F90" i="1"/>
  <c r="F81"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35"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167" i="1"/>
  <c r="O255" i="1"/>
  <c r="O264" i="1"/>
  <c r="O174" i="1"/>
  <c r="O184" i="1"/>
  <c r="O187" i="1"/>
  <c r="O201" i="1"/>
  <c r="O208" i="1"/>
  <c r="O217" i="1"/>
  <c r="O227" i="1"/>
  <c r="O241" i="1"/>
  <c r="O248" i="1"/>
  <c r="O251" i="1"/>
  <c r="O266" i="1"/>
  <c r="J167" i="1"/>
  <c r="F268" i="1"/>
  <c r="E268" i="1"/>
  <c r="D268" i="1"/>
  <c r="C268" i="1"/>
  <c r="B268" i="1"/>
  <c r="E22" i="1"/>
  <c r="E63" i="1"/>
  <c r="D7" i="1"/>
  <c r="D8" i="1"/>
  <c r="D9" i="1"/>
  <c r="D10" i="1"/>
  <c r="E10" i="1" s="1"/>
  <c r="D11" i="1"/>
  <c r="D12" i="1"/>
  <c r="D13" i="1"/>
  <c r="D14" i="1"/>
  <c r="D15" i="1"/>
  <c r="D16" i="1"/>
  <c r="D17" i="1"/>
  <c r="D18" i="1"/>
  <c r="E18" i="1" s="1"/>
  <c r="D19" i="1"/>
  <c r="D20" i="1"/>
  <c r="D21" i="1"/>
  <c r="D22" i="1"/>
  <c r="D23" i="1"/>
  <c r="D24" i="1"/>
  <c r="D25" i="1"/>
  <c r="D26" i="1"/>
  <c r="E26" i="1" s="1"/>
  <c r="D27" i="1"/>
  <c r="D28" i="1"/>
  <c r="D29" i="1"/>
  <c r="D30" i="1"/>
  <c r="E30" i="1" s="1"/>
  <c r="D31" i="1"/>
  <c r="D32" i="1"/>
  <c r="D33" i="1"/>
  <c r="D34" i="1"/>
  <c r="E34" i="1" s="1"/>
  <c r="D35" i="1"/>
  <c r="D36" i="1"/>
  <c r="D37" i="1"/>
  <c r="D38" i="1"/>
  <c r="D39" i="1"/>
  <c r="E39" i="1" s="1"/>
  <c r="D40" i="1"/>
  <c r="D41" i="1"/>
  <c r="D42" i="1"/>
  <c r="E42" i="1" s="1"/>
  <c r="D43" i="1"/>
  <c r="D44" i="1"/>
  <c r="D45" i="1"/>
  <c r="D46" i="1"/>
  <c r="D47" i="1"/>
  <c r="E47" i="1" s="1"/>
  <c r="D48" i="1"/>
  <c r="D49" i="1"/>
  <c r="D50" i="1"/>
  <c r="E50" i="1" s="1"/>
  <c r="D51" i="1"/>
  <c r="D52" i="1"/>
  <c r="D53" i="1"/>
  <c r="D54" i="1"/>
  <c r="E54" i="1" s="1"/>
  <c r="D55" i="1"/>
  <c r="E55" i="1" s="1"/>
  <c r="D56" i="1"/>
  <c r="D57" i="1"/>
  <c r="D58" i="1"/>
  <c r="E58" i="1" s="1"/>
  <c r="D59" i="1"/>
  <c r="D60" i="1"/>
  <c r="D61" i="1"/>
  <c r="D62" i="1"/>
  <c r="E62" i="1" s="1"/>
  <c r="D63" i="1"/>
  <c r="D64" i="1"/>
  <c r="D65" i="1"/>
  <c r="D66" i="1"/>
  <c r="E66" i="1" s="1"/>
  <c r="D67" i="1"/>
  <c r="D68" i="1"/>
  <c r="D69" i="1"/>
  <c r="D70" i="1"/>
  <c r="D71" i="1"/>
  <c r="E71" i="1" s="1"/>
  <c r="D72" i="1"/>
  <c r="D73" i="1"/>
  <c r="D74" i="1"/>
  <c r="E74" i="1" s="1"/>
  <c r="D75" i="1"/>
  <c r="D76" i="1"/>
  <c r="D77" i="1"/>
  <c r="D78" i="1"/>
  <c r="D79" i="1"/>
  <c r="E79" i="1" s="1"/>
  <c r="D80" i="1"/>
  <c r="D81" i="1"/>
  <c r="D82" i="1"/>
  <c r="E82" i="1" s="1"/>
  <c r="D83" i="1"/>
  <c r="D84" i="1"/>
  <c r="D85" i="1"/>
  <c r="D86" i="1"/>
  <c r="E86" i="1" s="1"/>
  <c r="D87" i="1"/>
  <c r="E87" i="1" s="1"/>
  <c r="D88" i="1"/>
  <c r="D89" i="1"/>
  <c r="D90" i="1"/>
  <c r="E90" i="1" s="1"/>
  <c r="D91" i="1"/>
  <c r="D92" i="1"/>
  <c r="D93" i="1"/>
  <c r="D94" i="1"/>
  <c r="E94" i="1" s="1"/>
  <c r="D95" i="1"/>
  <c r="E95" i="1" s="1"/>
  <c r="D96" i="1"/>
  <c r="D97" i="1"/>
  <c r="D98" i="1"/>
  <c r="E98" i="1" s="1"/>
  <c r="D99" i="1"/>
  <c r="D100" i="1"/>
  <c r="D101" i="1"/>
  <c r="D102" i="1"/>
  <c r="D103" i="1"/>
  <c r="E103" i="1" s="1"/>
  <c r="D104" i="1"/>
  <c r="D105" i="1"/>
  <c r="D106" i="1"/>
  <c r="E106" i="1" s="1"/>
  <c r="D107" i="1"/>
  <c r="D108" i="1"/>
  <c r="D109" i="1"/>
  <c r="D110" i="1"/>
  <c r="D111" i="1"/>
  <c r="E111" i="1" s="1"/>
  <c r="D112" i="1"/>
  <c r="D113" i="1"/>
  <c r="D114" i="1"/>
  <c r="E114" i="1" s="1"/>
  <c r="D115" i="1"/>
  <c r="D116" i="1"/>
  <c r="D117" i="1"/>
  <c r="D118" i="1"/>
  <c r="E118" i="1" s="1"/>
  <c r="D119" i="1"/>
  <c r="E119" i="1" s="1"/>
  <c r="D120" i="1"/>
  <c r="D121" i="1"/>
  <c r="D122" i="1"/>
  <c r="E122" i="1" s="1"/>
  <c r="D123" i="1"/>
  <c r="D124" i="1"/>
  <c r="D125" i="1"/>
  <c r="D126" i="1"/>
  <c r="E126" i="1" s="1"/>
  <c r="D127" i="1"/>
  <c r="E127" i="1" s="1"/>
  <c r="D128" i="1"/>
  <c r="D129" i="1"/>
  <c r="D130" i="1"/>
  <c r="E130" i="1" s="1"/>
  <c r="D131" i="1"/>
  <c r="D132" i="1"/>
  <c r="D133" i="1"/>
  <c r="D134" i="1"/>
  <c r="D135" i="1"/>
  <c r="E135" i="1" s="1"/>
  <c r="D136" i="1"/>
  <c r="D137" i="1"/>
  <c r="D138" i="1"/>
  <c r="E138" i="1" s="1"/>
  <c r="D139" i="1"/>
  <c r="D140" i="1"/>
  <c r="D141" i="1"/>
  <c r="D142" i="1"/>
  <c r="D143" i="1"/>
  <c r="E143" i="1" s="1"/>
  <c r="D144" i="1"/>
  <c r="D145" i="1"/>
  <c r="D146" i="1"/>
  <c r="E146" i="1" s="1"/>
  <c r="D147" i="1"/>
  <c r="D148" i="1"/>
  <c r="D149" i="1"/>
  <c r="D150" i="1"/>
  <c r="E150" i="1" s="1"/>
  <c r="D151" i="1"/>
  <c r="E151" i="1" s="1"/>
  <c r="D152" i="1"/>
  <c r="D153" i="1"/>
  <c r="D154" i="1"/>
  <c r="E154" i="1" s="1"/>
  <c r="D155" i="1"/>
  <c r="D156" i="1"/>
  <c r="D157" i="1"/>
  <c r="D158" i="1"/>
  <c r="E158" i="1" s="1"/>
  <c r="D6" i="1"/>
  <c r="C7" i="1"/>
  <c r="C8" i="1"/>
  <c r="C9" i="1"/>
  <c r="C10" i="1"/>
  <c r="C11" i="1"/>
  <c r="C12" i="1"/>
  <c r="C13" i="1"/>
  <c r="C14" i="1"/>
  <c r="C15" i="1"/>
  <c r="C16" i="1"/>
  <c r="C17" i="1"/>
  <c r="C18" i="1"/>
  <c r="C19" i="1"/>
  <c r="C20" i="1"/>
  <c r="C21" i="1"/>
  <c r="C22" i="1"/>
  <c r="C23" i="1"/>
  <c r="C24" i="1"/>
  <c r="C25" i="1"/>
  <c r="E25" i="1" s="1"/>
  <c r="C26" i="1"/>
  <c r="C27" i="1"/>
  <c r="C28" i="1"/>
  <c r="C29" i="1"/>
  <c r="C30" i="1"/>
  <c r="C31" i="1"/>
  <c r="C32" i="1"/>
  <c r="C33" i="1"/>
  <c r="E33" i="1" s="1"/>
  <c r="C34" i="1"/>
  <c r="C35" i="1"/>
  <c r="C36" i="1"/>
  <c r="C37" i="1"/>
  <c r="C38" i="1"/>
  <c r="C39" i="1"/>
  <c r="C40" i="1"/>
  <c r="C41" i="1"/>
  <c r="E41" i="1" s="1"/>
  <c r="C42" i="1"/>
  <c r="C43" i="1"/>
  <c r="C44" i="1"/>
  <c r="C45" i="1"/>
  <c r="C46" i="1"/>
  <c r="C47" i="1"/>
  <c r="C48" i="1"/>
  <c r="C49" i="1"/>
  <c r="C50" i="1"/>
  <c r="C51" i="1"/>
  <c r="C52" i="1"/>
  <c r="C53" i="1"/>
  <c r="C54" i="1"/>
  <c r="C55" i="1"/>
  <c r="C56" i="1"/>
  <c r="C57" i="1"/>
  <c r="E57" i="1" s="1"/>
  <c r="C58" i="1"/>
  <c r="C59" i="1"/>
  <c r="C60" i="1"/>
  <c r="C61" i="1"/>
  <c r="C62" i="1"/>
  <c r="C63" i="1"/>
  <c r="C64" i="1"/>
  <c r="C65" i="1"/>
  <c r="E65" i="1" s="1"/>
  <c r="C66" i="1"/>
  <c r="C67" i="1"/>
  <c r="C68" i="1"/>
  <c r="C69" i="1"/>
  <c r="C70" i="1"/>
  <c r="C71" i="1"/>
  <c r="C72" i="1"/>
  <c r="C73" i="1"/>
  <c r="E73" i="1" s="1"/>
  <c r="C74" i="1"/>
  <c r="C75" i="1"/>
  <c r="C76" i="1"/>
  <c r="C77" i="1"/>
  <c r="C78" i="1"/>
  <c r="C79" i="1"/>
  <c r="C80" i="1"/>
  <c r="C81" i="1"/>
  <c r="C82" i="1"/>
  <c r="C83" i="1"/>
  <c r="C84" i="1"/>
  <c r="C85" i="1"/>
  <c r="C86" i="1"/>
  <c r="C87" i="1"/>
  <c r="C88" i="1"/>
  <c r="C89" i="1"/>
  <c r="E89" i="1" s="1"/>
  <c r="C90" i="1"/>
  <c r="C91" i="1"/>
  <c r="C92" i="1"/>
  <c r="C93" i="1"/>
  <c r="C94" i="1"/>
  <c r="C95" i="1"/>
  <c r="C96" i="1"/>
  <c r="C97" i="1"/>
  <c r="E97" i="1" s="1"/>
  <c r="C98" i="1"/>
  <c r="C99" i="1"/>
  <c r="C100" i="1"/>
  <c r="C101" i="1"/>
  <c r="C102" i="1"/>
  <c r="C103" i="1"/>
  <c r="C104" i="1"/>
  <c r="C105" i="1"/>
  <c r="E105" i="1" s="1"/>
  <c r="C106" i="1"/>
  <c r="C107" i="1"/>
  <c r="C108" i="1"/>
  <c r="C109" i="1"/>
  <c r="C110" i="1"/>
  <c r="C111" i="1"/>
  <c r="C112" i="1"/>
  <c r="C113" i="1"/>
  <c r="C114" i="1"/>
  <c r="C115" i="1"/>
  <c r="C116" i="1"/>
  <c r="C117" i="1"/>
  <c r="C118" i="1"/>
  <c r="C119" i="1"/>
  <c r="C120" i="1"/>
  <c r="C121" i="1"/>
  <c r="E121" i="1" s="1"/>
  <c r="C122" i="1"/>
  <c r="C123" i="1"/>
  <c r="C124" i="1"/>
  <c r="C125" i="1"/>
  <c r="C126" i="1"/>
  <c r="C127" i="1"/>
  <c r="C128" i="1"/>
  <c r="C129" i="1"/>
  <c r="E129" i="1" s="1"/>
  <c r="C130" i="1"/>
  <c r="C131" i="1"/>
  <c r="C132" i="1"/>
  <c r="C133" i="1"/>
  <c r="C134" i="1"/>
  <c r="C135" i="1"/>
  <c r="C136" i="1"/>
  <c r="C137" i="1"/>
  <c r="E137" i="1" s="1"/>
  <c r="C138" i="1"/>
  <c r="C139" i="1"/>
  <c r="C140" i="1"/>
  <c r="C141" i="1"/>
  <c r="C142" i="1"/>
  <c r="C143" i="1"/>
  <c r="C144" i="1"/>
  <c r="C145" i="1"/>
  <c r="C146" i="1"/>
  <c r="C147" i="1"/>
  <c r="C148" i="1"/>
  <c r="C149" i="1"/>
  <c r="C150" i="1"/>
  <c r="C151" i="1"/>
  <c r="C152" i="1"/>
  <c r="C153" i="1"/>
  <c r="E153" i="1" s="1"/>
  <c r="C154" i="1"/>
  <c r="C155" i="1"/>
  <c r="C156" i="1"/>
  <c r="C157" i="1"/>
  <c r="C158" i="1"/>
  <c r="C6" i="1"/>
  <c r="I51" i="4" l="1"/>
  <c r="E83" i="4"/>
  <c r="H153" i="4"/>
  <c r="E119" i="4"/>
  <c r="E117" i="4"/>
  <c r="E129" i="4"/>
  <c r="I35" i="4"/>
  <c r="E152" i="4"/>
  <c r="H135" i="4"/>
  <c r="I63" i="4"/>
  <c r="I71" i="4"/>
  <c r="H146" i="4"/>
  <c r="H121" i="4"/>
  <c r="I123" i="4"/>
  <c r="E136" i="4"/>
  <c r="I138" i="4"/>
  <c r="E63" i="4"/>
  <c r="H147" i="4"/>
  <c r="H74" i="4"/>
  <c r="H132" i="4"/>
  <c r="H137" i="4"/>
  <c r="H158" i="4"/>
  <c r="E40" i="4"/>
  <c r="I58" i="4"/>
  <c r="H125" i="4"/>
  <c r="H38" i="4"/>
  <c r="H120" i="4"/>
  <c r="H133" i="4"/>
  <c r="I137" i="4"/>
  <c r="E143" i="4"/>
  <c r="I43" i="4"/>
  <c r="H46" i="4"/>
  <c r="E51" i="4"/>
  <c r="E56" i="4"/>
  <c r="E69" i="4"/>
  <c r="H89" i="4"/>
  <c r="I113" i="4"/>
  <c r="I116" i="4"/>
  <c r="H136" i="4"/>
  <c r="E54" i="4"/>
  <c r="E72" i="4"/>
  <c r="I89" i="4"/>
  <c r="I114" i="4"/>
  <c r="H54" i="4"/>
  <c r="E70" i="4"/>
  <c r="E127" i="4"/>
  <c r="I39" i="4"/>
  <c r="H50" i="4"/>
  <c r="H57" i="4"/>
  <c r="I75" i="4"/>
  <c r="E112" i="4"/>
  <c r="E125" i="4"/>
  <c r="E140" i="4"/>
  <c r="H40" i="4"/>
  <c r="E55" i="4"/>
  <c r="H66" i="4"/>
  <c r="H71" i="4"/>
  <c r="E88" i="4"/>
  <c r="H90" i="4"/>
  <c r="E128" i="4"/>
  <c r="E9" i="4"/>
  <c r="E47" i="4"/>
  <c r="G90" i="4"/>
  <c r="I90" i="4" s="1"/>
  <c r="E93" i="4"/>
  <c r="I122" i="4"/>
  <c r="E144" i="4"/>
  <c r="H47" i="4"/>
  <c r="H144" i="4"/>
  <c r="H127" i="4"/>
  <c r="H130" i="4"/>
  <c r="E132" i="4"/>
  <c r="E135" i="4"/>
  <c r="E48" i="4"/>
  <c r="H55" i="4"/>
  <c r="E75" i="4"/>
  <c r="E81" i="4"/>
  <c r="H84" i="4"/>
  <c r="H113" i="4"/>
  <c r="I120" i="4"/>
  <c r="H123" i="4"/>
  <c r="E145" i="4"/>
  <c r="H48" i="4"/>
  <c r="H143" i="4"/>
  <c r="H39" i="4"/>
  <c r="H82" i="4"/>
  <c r="E87" i="4"/>
  <c r="H111" i="4"/>
  <c r="H138" i="4"/>
  <c r="H151" i="4"/>
  <c r="E15" i="4"/>
  <c r="E39" i="4"/>
  <c r="I41" i="4"/>
  <c r="H64" i="4"/>
  <c r="I73" i="4"/>
  <c r="E85" i="4"/>
  <c r="H87" i="4"/>
  <c r="E100" i="4"/>
  <c r="E111" i="4"/>
  <c r="H129" i="4"/>
  <c r="H131" i="4"/>
  <c r="E7" i="4"/>
  <c r="E37" i="4"/>
  <c r="I50" i="4"/>
  <c r="I52" i="4"/>
  <c r="I81" i="4"/>
  <c r="E89" i="4"/>
  <c r="E113" i="4"/>
  <c r="I115" i="4"/>
  <c r="E118" i="4"/>
  <c r="H152" i="4"/>
  <c r="I154" i="4"/>
  <c r="I143" i="4"/>
  <c r="I145" i="4"/>
  <c r="E26" i="4"/>
  <c r="E62" i="4"/>
  <c r="E64" i="4"/>
  <c r="E134" i="4"/>
  <c r="E148" i="4"/>
  <c r="E153" i="4"/>
  <c r="E17" i="4"/>
  <c r="G55" i="4"/>
  <c r="I55" i="4" s="1"/>
  <c r="G57" i="4"/>
  <c r="I57" i="4" s="1"/>
  <c r="H62" i="4"/>
  <c r="I64" i="4"/>
  <c r="H72" i="4"/>
  <c r="H75" i="4"/>
  <c r="E92" i="4"/>
  <c r="E95" i="4"/>
  <c r="E121" i="4"/>
  <c r="H134" i="4"/>
  <c r="I146" i="4"/>
  <c r="E33" i="4"/>
  <c r="H42" i="4"/>
  <c r="H63" i="4"/>
  <c r="H83" i="4"/>
  <c r="I130" i="4"/>
  <c r="E137" i="4"/>
  <c r="H149" i="4"/>
  <c r="E151" i="4"/>
  <c r="H58" i="4"/>
  <c r="H65" i="4"/>
  <c r="H86" i="4"/>
  <c r="E106" i="4"/>
  <c r="E109" i="4"/>
  <c r="E126" i="4"/>
  <c r="H128" i="4"/>
  <c r="I65" i="4"/>
  <c r="I67" i="4"/>
  <c r="H70" i="4"/>
  <c r="J160" i="4"/>
  <c r="E10" i="4"/>
  <c r="E38" i="4"/>
  <c r="E98" i="4"/>
  <c r="I100" i="4"/>
  <c r="E103" i="4"/>
  <c r="I112" i="4"/>
  <c r="E120" i="4"/>
  <c r="I121" i="4"/>
  <c r="H142" i="4"/>
  <c r="I153" i="4"/>
  <c r="E155" i="4"/>
  <c r="E6" i="4"/>
  <c r="I15" i="4"/>
  <c r="E25" i="4"/>
  <c r="E34" i="4"/>
  <c r="E43" i="4"/>
  <c r="H51" i="4"/>
  <c r="G62" i="4"/>
  <c r="I62" i="4" s="1"/>
  <c r="E67" i="4"/>
  <c r="H76" i="4"/>
  <c r="E78" i="4"/>
  <c r="H88" i="4"/>
  <c r="E108" i="4"/>
  <c r="H112" i="4"/>
  <c r="H118" i="4"/>
  <c r="H122" i="4"/>
  <c r="H124" i="4"/>
  <c r="I133" i="4"/>
  <c r="G142" i="4"/>
  <c r="I142" i="4" s="1"/>
  <c r="H148" i="4"/>
  <c r="I158" i="4"/>
  <c r="E23" i="4"/>
  <c r="I49" i="4"/>
  <c r="H61" i="4"/>
  <c r="E71" i="4"/>
  <c r="I72" i="4"/>
  <c r="I76" i="4"/>
  <c r="H81" i="4"/>
  <c r="G88" i="4"/>
  <c r="I88" i="4" s="1"/>
  <c r="E94" i="4"/>
  <c r="E101" i="4"/>
  <c r="I124" i="4"/>
  <c r="I129" i="4"/>
  <c r="H150" i="4"/>
  <c r="H154" i="4"/>
  <c r="H156" i="4"/>
  <c r="E18" i="4"/>
  <c r="I111" i="4"/>
  <c r="H126" i="4"/>
  <c r="I135" i="4"/>
  <c r="H141" i="4"/>
  <c r="G150" i="4"/>
  <c r="I156" i="4"/>
  <c r="H35" i="4"/>
  <c r="H44" i="4"/>
  <c r="H59" i="4"/>
  <c r="H73" i="4"/>
  <c r="H115" i="4"/>
  <c r="H139" i="4"/>
  <c r="E31" i="4"/>
  <c r="I40" i="4"/>
  <c r="I44" i="4"/>
  <c r="I59" i="4"/>
  <c r="I83" i="4"/>
  <c r="I109" i="4"/>
  <c r="H119" i="4"/>
  <c r="H41" i="4"/>
  <c r="H43" i="4"/>
  <c r="H49" i="4"/>
  <c r="H56" i="4"/>
  <c r="H67" i="4"/>
  <c r="E80" i="4"/>
  <c r="E82" i="4"/>
  <c r="I84" i="4"/>
  <c r="I93" i="4"/>
  <c r="H114" i="4"/>
  <c r="H116" i="4"/>
  <c r="G134" i="4"/>
  <c r="H140" i="4"/>
  <c r="E147" i="4"/>
  <c r="I151" i="4"/>
  <c r="H155" i="4"/>
  <c r="I45" i="4"/>
  <c r="I60" i="4"/>
  <c r="I96" i="4"/>
  <c r="E96" i="4"/>
  <c r="H157" i="4"/>
  <c r="E13" i="4"/>
  <c r="E21" i="4"/>
  <c r="E29" i="4"/>
  <c r="H37" i="4"/>
  <c r="E42" i="4"/>
  <c r="E45" i="4"/>
  <c r="E49" i="4"/>
  <c r="H52" i="4"/>
  <c r="E60" i="4"/>
  <c r="H69" i="4"/>
  <c r="E74" i="4"/>
  <c r="E77" i="4"/>
  <c r="E105" i="4"/>
  <c r="I107" i="4"/>
  <c r="E107" i="4"/>
  <c r="E114" i="4"/>
  <c r="E123" i="4"/>
  <c r="I125" i="4"/>
  <c r="I140" i="4"/>
  <c r="E142" i="4"/>
  <c r="I157" i="4"/>
  <c r="E157" i="4"/>
  <c r="E19" i="4"/>
  <c r="E27" i="4"/>
  <c r="C160" i="4"/>
  <c r="E41" i="4"/>
  <c r="E52" i="4"/>
  <c r="G56" i="4"/>
  <c r="I56" i="4" s="1"/>
  <c r="E66" i="4"/>
  <c r="E73" i="4"/>
  <c r="E79" i="4"/>
  <c r="E97" i="4"/>
  <c r="G119" i="4"/>
  <c r="I119" i="4" s="1"/>
  <c r="E122" i="4"/>
  <c r="G128" i="4"/>
  <c r="I128" i="4" s="1"/>
  <c r="E131" i="4"/>
  <c r="I149" i="4"/>
  <c r="E149" i="4"/>
  <c r="G152" i="4"/>
  <c r="I152" i="4" s="1"/>
  <c r="E154" i="4"/>
  <c r="I155" i="4"/>
  <c r="E11" i="4"/>
  <c r="I69" i="4"/>
  <c r="E59" i="4"/>
  <c r="I61" i="4"/>
  <c r="I82" i="4"/>
  <c r="E84" i="4"/>
  <c r="I86" i="4"/>
  <c r="E110" i="4"/>
  <c r="E116" i="4"/>
  <c r="E133" i="4"/>
  <c r="I37" i="4"/>
  <c r="I8" i="4"/>
  <c r="E8" i="4"/>
  <c r="E12" i="4"/>
  <c r="E14" i="4"/>
  <c r="I16" i="4"/>
  <c r="E16" i="4"/>
  <c r="E20" i="4"/>
  <c r="E22" i="4"/>
  <c r="I24" i="4"/>
  <c r="E24" i="4"/>
  <c r="E28" i="4"/>
  <c r="E30" i="4"/>
  <c r="I32" i="4"/>
  <c r="E32" i="4"/>
  <c r="H36" i="4"/>
  <c r="I42" i="4"/>
  <c r="E44" i="4"/>
  <c r="I46" i="4"/>
  <c r="G48" i="4"/>
  <c r="I48" i="4" s="1"/>
  <c r="H53" i="4"/>
  <c r="E58" i="4"/>
  <c r="E61" i="4"/>
  <c r="E65" i="4"/>
  <c r="H68" i="4"/>
  <c r="I74" i="4"/>
  <c r="E76" i="4"/>
  <c r="E86" i="4"/>
  <c r="G87" i="4"/>
  <c r="I87" i="4" s="1"/>
  <c r="E91" i="4"/>
  <c r="I126" i="4"/>
  <c r="G127" i="4"/>
  <c r="I127" i="4" s="1"/>
  <c r="E130" i="4"/>
  <c r="I131" i="4"/>
  <c r="G136" i="4"/>
  <c r="I136" i="4" s="1"/>
  <c r="E139" i="4"/>
  <c r="I141" i="4"/>
  <c r="E141" i="4"/>
  <c r="G144" i="4"/>
  <c r="I144" i="4" s="1"/>
  <c r="E146" i="4"/>
  <c r="I147" i="4"/>
  <c r="D160" i="4"/>
  <c r="I6" i="4"/>
  <c r="E99" i="4"/>
  <c r="H6" i="4"/>
  <c r="I36" i="4"/>
  <c r="E46" i="4"/>
  <c r="G47" i="4"/>
  <c r="I47" i="4" s="1"/>
  <c r="I53" i="4"/>
  <c r="G54" i="4"/>
  <c r="I54" i="4" s="1"/>
  <c r="I68" i="4"/>
  <c r="H85" i="4"/>
  <c r="E90" i="4"/>
  <c r="H117" i="4"/>
  <c r="G118" i="4"/>
  <c r="I118" i="4" s="1"/>
  <c r="E124" i="4"/>
  <c r="I150" i="4"/>
  <c r="E156" i="4"/>
  <c r="E35" i="4"/>
  <c r="E36" i="4"/>
  <c r="I38" i="4"/>
  <c r="H45" i="4"/>
  <c r="E50" i="4"/>
  <c r="E53" i="4"/>
  <c r="E57" i="4"/>
  <c r="H60" i="4"/>
  <c r="I66" i="4"/>
  <c r="E68" i="4"/>
  <c r="I70" i="4"/>
  <c r="I85" i="4"/>
  <c r="E102" i="4"/>
  <c r="E115" i="4"/>
  <c r="I117" i="4"/>
  <c r="I132" i="4"/>
  <c r="I134" i="4"/>
  <c r="E138" i="4"/>
  <c r="I139" i="4"/>
  <c r="I148" i="4"/>
  <c r="E150" i="4"/>
  <c r="E158" i="4"/>
  <c r="E104" i="4"/>
  <c r="O276" i="3"/>
  <c r="K14" i="3"/>
  <c r="E17" i="3"/>
  <c r="P270" i="3"/>
  <c r="P260" i="3"/>
  <c r="P249" i="3"/>
  <c r="P246" i="3"/>
  <c r="P238" i="3"/>
  <c r="P233" i="3"/>
  <c r="P225" i="3"/>
  <c r="P222" i="3"/>
  <c r="P215" i="3"/>
  <c r="P212" i="3"/>
  <c r="P204" i="3"/>
  <c r="P201" i="3"/>
  <c r="P198" i="3"/>
  <c r="P191" i="3"/>
  <c r="P177" i="3"/>
  <c r="H30" i="3"/>
  <c r="H61" i="3"/>
  <c r="H162" i="3"/>
  <c r="F168" i="3"/>
  <c r="H152" i="3"/>
  <c r="G152" i="3"/>
  <c r="I152" i="3" s="1"/>
  <c r="K152" i="3" s="1"/>
  <c r="I95" i="3"/>
  <c r="K95" i="3" s="1"/>
  <c r="H166" i="3"/>
  <c r="I143" i="3"/>
  <c r="K143" i="3" s="1"/>
  <c r="G82" i="3"/>
  <c r="I82" i="3" s="1"/>
  <c r="K82" i="3" s="1"/>
  <c r="P271" i="3"/>
  <c r="P257" i="3"/>
  <c r="P254" i="3"/>
  <c r="P247" i="3"/>
  <c r="P244" i="3"/>
  <c r="P230" i="3"/>
  <c r="P223" i="3"/>
  <c r="P220" i="3"/>
  <c r="P217" i="3"/>
  <c r="P214" i="3"/>
  <c r="P199" i="3"/>
  <c r="P196" i="3"/>
  <c r="P193" i="3"/>
  <c r="P190" i="3"/>
  <c r="P188" i="3"/>
  <c r="P185" i="3"/>
  <c r="P182" i="3"/>
  <c r="P180" i="3"/>
  <c r="I79" i="3"/>
  <c r="K79" i="3" s="1"/>
  <c r="H144" i="3"/>
  <c r="G144" i="3"/>
  <c r="I144" i="3" s="1"/>
  <c r="K144" i="3" s="1"/>
  <c r="E14" i="3"/>
  <c r="I127" i="3"/>
  <c r="K127" i="3" s="1"/>
  <c r="I83" i="3"/>
  <c r="K83" i="3" s="1"/>
  <c r="G159" i="3"/>
  <c r="I159" i="3" s="1"/>
  <c r="K159" i="3" s="1"/>
  <c r="G74" i="3"/>
  <c r="I74" i="3" s="1"/>
  <c r="K74" i="3" s="1"/>
  <c r="P263" i="3"/>
  <c r="P250" i="3"/>
  <c r="P226" i="3"/>
  <c r="P194" i="3"/>
  <c r="H65" i="3"/>
  <c r="G65" i="3"/>
  <c r="I111" i="3"/>
  <c r="K111" i="3" s="1"/>
  <c r="E111" i="3"/>
  <c r="H48" i="3"/>
  <c r="G48" i="3"/>
  <c r="H73" i="3"/>
  <c r="E73" i="3"/>
  <c r="G155" i="3"/>
  <c r="I155" i="3" s="1"/>
  <c r="K155" i="3" s="1"/>
  <c r="H35" i="3"/>
  <c r="E64" i="3"/>
  <c r="H81" i="3"/>
  <c r="E81" i="3"/>
  <c r="H122" i="3"/>
  <c r="H154" i="3"/>
  <c r="E39" i="3"/>
  <c r="G89" i="3"/>
  <c r="I89" i="3" s="1"/>
  <c r="K89" i="3" s="1"/>
  <c r="H89" i="3"/>
  <c r="H50" i="3"/>
  <c r="E160" i="3"/>
  <c r="H160" i="3"/>
  <c r="I48" i="3"/>
  <c r="K48" i="3" s="1"/>
  <c r="G151" i="3"/>
  <c r="I151" i="3" s="1"/>
  <c r="K151" i="3" s="1"/>
  <c r="H64" i="3"/>
  <c r="E72" i="3"/>
  <c r="E80" i="3"/>
  <c r="E96" i="3"/>
  <c r="E128" i="3"/>
  <c r="H276" i="3"/>
  <c r="I166" i="3"/>
  <c r="K166" i="3" s="1"/>
  <c r="E158" i="3"/>
  <c r="I150" i="3"/>
  <c r="K150" i="3" s="1"/>
  <c r="I142" i="3"/>
  <c r="K142" i="3" s="1"/>
  <c r="I134" i="3"/>
  <c r="K134" i="3" s="1"/>
  <c r="E126" i="3"/>
  <c r="I78" i="3"/>
  <c r="K78" i="3" s="1"/>
  <c r="E70" i="3"/>
  <c r="I62" i="3"/>
  <c r="K62" i="3" s="1"/>
  <c r="I54" i="3"/>
  <c r="K54" i="3" s="1"/>
  <c r="I113" i="3"/>
  <c r="K113" i="3" s="1"/>
  <c r="I105" i="3"/>
  <c r="K105" i="3" s="1"/>
  <c r="P269" i="3"/>
  <c r="P265" i="3"/>
  <c r="P241" i="3"/>
  <c r="E49" i="3"/>
  <c r="I52" i="3"/>
  <c r="K52" i="3" s="1"/>
  <c r="E56" i="3"/>
  <c r="H68" i="3"/>
  <c r="H125" i="3"/>
  <c r="H132" i="3"/>
  <c r="E136" i="3"/>
  <c r="E146" i="3"/>
  <c r="H149" i="3"/>
  <c r="H155" i="3"/>
  <c r="I71" i="3"/>
  <c r="K71" i="3" s="1"/>
  <c r="I139" i="3"/>
  <c r="K139" i="3" s="1"/>
  <c r="H161" i="3"/>
  <c r="E93" i="3"/>
  <c r="I69" i="3"/>
  <c r="K69" i="3" s="1"/>
  <c r="I61" i="3"/>
  <c r="K61" i="3" s="1"/>
  <c r="I53" i="3"/>
  <c r="K53" i="3" s="1"/>
  <c r="I45" i="3"/>
  <c r="K45" i="3" s="1"/>
  <c r="E29" i="3"/>
  <c r="G120" i="3"/>
  <c r="I88" i="3"/>
  <c r="K88" i="3" s="1"/>
  <c r="G64" i="3"/>
  <c r="P272" i="3"/>
  <c r="P268" i="3"/>
  <c r="P266" i="3"/>
  <c r="P258" i="3"/>
  <c r="P256" i="3"/>
  <c r="P255" i="3"/>
  <c r="P245" i="3"/>
  <c r="P242" i="3"/>
  <c r="P239" i="3"/>
  <c r="P237" i="3"/>
  <c r="P229" i="3"/>
  <c r="P228" i="3"/>
  <c r="P218" i="3"/>
  <c r="H57" i="3"/>
  <c r="H69" i="3"/>
  <c r="H84" i="3"/>
  <c r="H129" i="3"/>
  <c r="H136" i="3"/>
  <c r="H140" i="3"/>
  <c r="I119" i="3"/>
  <c r="K119" i="3" s="1"/>
  <c r="E57" i="3"/>
  <c r="I75" i="3"/>
  <c r="K75" i="3" s="1"/>
  <c r="H79" i="3"/>
  <c r="H91" i="3"/>
  <c r="E120" i="3"/>
  <c r="H137" i="3"/>
  <c r="H164" i="3"/>
  <c r="H54" i="3"/>
  <c r="H76" i="3"/>
  <c r="H95" i="3"/>
  <c r="H141" i="3"/>
  <c r="E144" i="3"/>
  <c r="H147" i="3"/>
  <c r="H121" i="3"/>
  <c r="I135" i="3"/>
  <c r="K135" i="3" s="1"/>
  <c r="G276" i="3"/>
  <c r="P276" i="3" s="1"/>
  <c r="G52" i="3"/>
  <c r="I129" i="3"/>
  <c r="K129" i="3" s="1"/>
  <c r="I145" i="3"/>
  <c r="K145" i="3" s="1"/>
  <c r="I67" i="3"/>
  <c r="K67" i="3" s="1"/>
  <c r="I137" i="3"/>
  <c r="K137" i="3" s="1"/>
  <c r="I163" i="3"/>
  <c r="K163" i="3" s="1"/>
  <c r="I49" i="3"/>
  <c r="K49" i="3" s="1"/>
  <c r="I57" i="3"/>
  <c r="K57" i="3" s="1"/>
  <c r="I43" i="3"/>
  <c r="K43" i="3" s="1"/>
  <c r="E86" i="3"/>
  <c r="I44" i="3"/>
  <c r="K44" i="3" s="1"/>
  <c r="I60" i="3"/>
  <c r="K60" i="3" s="1"/>
  <c r="E78" i="3"/>
  <c r="I100" i="3"/>
  <c r="K100" i="3" s="1"/>
  <c r="I116" i="3"/>
  <c r="K116" i="3" s="1"/>
  <c r="H46" i="3"/>
  <c r="I46" i="3"/>
  <c r="K46" i="3" s="1"/>
  <c r="I70" i="3"/>
  <c r="K70" i="3" s="1"/>
  <c r="H70" i="3"/>
  <c r="E28" i="3"/>
  <c r="D168" i="3"/>
  <c r="I15" i="3"/>
  <c r="K15" i="3" s="1"/>
  <c r="I17" i="3"/>
  <c r="K17" i="3" s="1"/>
  <c r="E19" i="3"/>
  <c r="E23" i="3"/>
  <c r="I32" i="3"/>
  <c r="K32" i="3" s="1"/>
  <c r="H34" i="3"/>
  <c r="E36" i="3"/>
  <c r="E46" i="3"/>
  <c r="E50" i="3"/>
  <c r="E54" i="3"/>
  <c r="E58" i="3"/>
  <c r="E62" i="3"/>
  <c r="I72" i="3"/>
  <c r="K72" i="3" s="1"/>
  <c r="I73" i="3"/>
  <c r="K73" i="3" s="1"/>
  <c r="H75" i="3"/>
  <c r="I85" i="3"/>
  <c r="K85" i="3" s="1"/>
  <c r="E91" i="3"/>
  <c r="H96" i="3"/>
  <c r="E117" i="3"/>
  <c r="I124" i="3"/>
  <c r="K124" i="3" s="1"/>
  <c r="E124" i="3"/>
  <c r="I126" i="3"/>
  <c r="K126" i="3" s="1"/>
  <c r="E129" i="3"/>
  <c r="E134" i="3"/>
  <c r="I149" i="3"/>
  <c r="K149" i="3" s="1"/>
  <c r="H150" i="3"/>
  <c r="E157" i="3"/>
  <c r="H159" i="3"/>
  <c r="E163" i="3"/>
  <c r="I96" i="3"/>
  <c r="K96" i="3" s="1"/>
  <c r="I110" i="3"/>
  <c r="K110" i="3" s="1"/>
  <c r="E110" i="3"/>
  <c r="H119" i="3"/>
  <c r="I148" i="3"/>
  <c r="K148" i="3" s="1"/>
  <c r="E148" i="3"/>
  <c r="I161" i="3"/>
  <c r="K161" i="3" s="1"/>
  <c r="E47" i="3"/>
  <c r="E55" i="3"/>
  <c r="I64" i="3"/>
  <c r="K64" i="3" s="1"/>
  <c r="E145" i="3"/>
  <c r="E21" i="3"/>
  <c r="I30" i="3"/>
  <c r="K30" i="3" s="1"/>
  <c r="E38" i="3"/>
  <c r="E51" i="3"/>
  <c r="H56" i="3"/>
  <c r="E59" i="3"/>
  <c r="H80" i="3"/>
  <c r="E87" i="3"/>
  <c r="I102" i="3"/>
  <c r="K102" i="3" s="1"/>
  <c r="E102" i="3"/>
  <c r="I132" i="3"/>
  <c r="K132" i="3" s="1"/>
  <c r="E132" i="3"/>
  <c r="E142" i="3"/>
  <c r="I21" i="3"/>
  <c r="K21" i="3" s="1"/>
  <c r="E25" i="3"/>
  <c r="I38" i="3"/>
  <c r="K38" i="3" s="1"/>
  <c r="H43" i="3"/>
  <c r="I63" i="3"/>
  <c r="K63" i="3" s="1"/>
  <c r="H71" i="3"/>
  <c r="E113" i="3"/>
  <c r="E115" i="3"/>
  <c r="I130" i="3"/>
  <c r="K130" i="3" s="1"/>
  <c r="H139" i="3"/>
  <c r="E149" i="3"/>
  <c r="H151" i="3"/>
  <c r="E155" i="3"/>
  <c r="E31" i="3"/>
  <c r="E45" i="3"/>
  <c r="E53" i="3"/>
  <c r="E61" i="3"/>
  <c r="I68" i="3"/>
  <c r="K68" i="3" s="1"/>
  <c r="E68" i="3"/>
  <c r="I77" i="3"/>
  <c r="K77" i="3" s="1"/>
  <c r="I84" i="3"/>
  <c r="K84" i="3" s="1"/>
  <c r="E84" i="3"/>
  <c r="E88" i="3"/>
  <c r="E97" i="3"/>
  <c r="E109" i="3"/>
  <c r="I121" i="3"/>
  <c r="K121" i="3" s="1"/>
  <c r="I122" i="3"/>
  <c r="K122" i="3" s="1"/>
  <c r="I133" i="3"/>
  <c r="K133" i="3" s="1"/>
  <c r="H134" i="3"/>
  <c r="I136" i="3"/>
  <c r="K136" i="3" s="1"/>
  <c r="E141" i="3"/>
  <c r="H143" i="3"/>
  <c r="I112" i="3"/>
  <c r="K112" i="3" s="1"/>
  <c r="E112" i="3"/>
  <c r="E41" i="3"/>
  <c r="I76" i="3"/>
  <c r="K76" i="3" s="1"/>
  <c r="E76" i="3"/>
  <c r="I93" i="3"/>
  <c r="K93" i="3" s="1"/>
  <c r="I140" i="3"/>
  <c r="K140" i="3" s="1"/>
  <c r="E140" i="3"/>
  <c r="E150" i="3"/>
  <c r="C168" i="3"/>
  <c r="E66" i="3"/>
  <c r="E69" i="3"/>
  <c r="E82" i="3"/>
  <c r="I104" i="3"/>
  <c r="K104" i="3" s="1"/>
  <c r="E104" i="3"/>
  <c r="E108" i="3"/>
  <c r="E137" i="3"/>
  <c r="H158" i="3"/>
  <c r="E165" i="3"/>
  <c r="E18" i="3"/>
  <c r="E22" i="3"/>
  <c r="I29" i="3"/>
  <c r="K29" i="3" s="1"/>
  <c r="E33" i="3"/>
  <c r="E37" i="3"/>
  <c r="H44" i="3"/>
  <c r="H52" i="3"/>
  <c r="I56" i="3"/>
  <c r="K56" i="3" s="1"/>
  <c r="H60" i="3"/>
  <c r="H72" i="3"/>
  <c r="E77" i="3"/>
  <c r="H78" i="3"/>
  <c r="H86" i="3"/>
  <c r="I92" i="3"/>
  <c r="K92" i="3" s="1"/>
  <c r="E92" i="3"/>
  <c r="E94" i="3"/>
  <c r="E105" i="3"/>
  <c r="E107" i="3"/>
  <c r="I118" i="3"/>
  <c r="K118" i="3" s="1"/>
  <c r="E118" i="3"/>
  <c r="H123" i="3"/>
  <c r="I125" i="3"/>
  <c r="K125" i="3" s="1"/>
  <c r="H126" i="3"/>
  <c r="I128" i="3"/>
  <c r="K128" i="3" s="1"/>
  <c r="E133" i="3"/>
  <c r="H135" i="3"/>
  <c r="E139" i="3"/>
  <c r="H156" i="3"/>
  <c r="I164" i="3"/>
  <c r="K164" i="3" s="1"/>
  <c r="E164" i="3"/>
  <c r="E166" i="3"/>
  <c r="E20" i="3"/>
  <c r="E44" i="3"/>
  <c r="H47" i="3"/>
  <c r="E52" i="3"/>
  <c r="H55" i="3"/>
  <c r="E60" i="3"/>
  <c r="H63" i="3"/>
  <c r="I65" i="3"/>
  <c r="K65" i="3" s="1"/>
  <c r="H67" i="3"/>
  <c r="I80" i="3"/>
  <c r="K80" i="3" s="1"/>
  <c r="I81" i="3"/>
  <c r="K81" i="3" s="1"/>
  <c r="H83" i="3"/>
  <c r="H90" i="3"/>
  <c r="E101" i="3"/>
  <c r="I120" i="3"/>
  <c r="K120" i="3" s="1"/>
  <c r="E125" i="3"/>
  <c r="H127" i="3"/>
  <c r="E131" i="3"/>
  <c r="H148" i="3"/>
  <c r="I156" i="3"/>
  <c r="K156" i="3" s="1"/>
  <c r="E156" i="3"/>
  <c r="I158" i="3"/>
  <c r="K158" i="3" s="1"/>
  <c r="E161" i="3"/>
  <c r="O231" i="1"/>
  <c r="O167" i="1"/>
  <c r="E145" i="1"/>
  <c r="E113" i="1"/>
  <c r="E81" i="1"/>
  <c r="E49" i="1"/>
  <c r="E17" i="1"/>
  <c r="E48" i="1"/>
  <c r="E40" i="1"/>
  <c r="E32" i="1"/>
  <c r="E24" i="1"/>
  <c r="E16" i="1"/>
  <c r="E8" i="1"/>
  <c r="E142" i="1"/>
  <c r="E134" i="1"/>
  <c r="E110" i="1"/>
  <c r="E102" i="1"/>
  <c r="E78" i="1"/>
  <c r="E70" i="1"/>
  <c r="E46" i="1"/>
  <c r="E38" i="1"/>
  <c r="E31" i="1"/>
  <c r="E23" i="1"/>
  <c r="E15" i="1"/>
  <c r="E7" i="1"/>
  <c r="E155" i="1"/>
  <c r="E147" i="1"/>
  <c r="E139" i="1"/>
  <c r="E131" i="1"/>
  <c r="E123" i="1"/>
  <c r="E115" i="1"/>
  <c r="E107" i="1"/>
  <c r="E99" i="1"/>
  <c r="E91" i="1"/>
  <c r="E83" i="1"/>
  <c r="E75" i="1"/>
  <c r="E67" i="1"/>
  <c r="E59" i="1"/>
  <c r="E51" i="1"/>
  <c r="E43" i="1"/>
  <c r="E35" i="1"/>
  <c r="E27" i="1"/>
  <c r="E19" i="1"/>
  <c r="E11" i="1"/>
  <c r="E156" i="1"/>
  <c r="E148" i="1"/>
  <c r="E140" i="1"/>
  <c r="E132" i="1"/>
  <c r="E124" i="1"/>
  <c r="E116" i="1"/>
  <c r="E108" i="1"/>
  <c r="E100" i="1"/>
  <c r="E92" i="1"/>
  <c r="E84" i="1"/>
  <c r="E76" i="1"/>
  <c r="E68" i="1"/>
  <c r="E60" i="1"/>
  <c r="E52" i="1"/>
  <c r="E44" i="1"/>
  <c r="E36" i="1"/>
  <c r="E28" i="1"/>
  <c r="E20" i="1"/>
  <c r="E12" i="1"/>
  <c r="E152" i="1"/>
  <c r="E144" i="1"/>
  <c r="E136" i="1"/>
  <c r="E128" i="1"/>
  <c r="E120" i="1"/>
  <c r="E112" i="1"/>
  <c r="E104" i="1"/>
  <c r="E96" i="1"/>
  <c r="E88" i="1"/>
  <c r="E80" i="1"/>
  <c r="E72" i="1"/>
  <c r="E64" i="1"/>
  <c r="E56" i="1"/>
  <c r="E9" i="1"/>
  <c r="C160" i="1"/>
  <c r="D160" i="1"/>
  <c r="E14" i="1"/>
  <c r="E6" i="1"/>
  <c r="E157" i="1"/>
  <c r="E149" i="1"/>
  <c r="E141" i="1"/>
  <c r="E133" i="1"/>
  <c r="E125" i="1"/>
  <c r="E117" i="1"/>
  <c r="E109" i="1"/>
  <c r="E101" i="1"/>
  <c r="E93" i="1"/>
  <c r="E85" i="1"/>
  <c r="E77" i="1"/>
  <c r="E69" i="1"/>
  <c r="E61" i="1"/>
  <c r="E53" i="1"/>
  <c r="E45" i="1"/>
  <c r="E37" i="1"/>
  <c r="E29" i="1"/>
  <c r="E21" i="1"/>
  <c r="E13" i="1"/>
  <c r="H268" i="1"/>
  <c r="I160" i="4" l="1"/>
  <c r="G168" i="3"/>
  <c r="I168" i="3"/>
</calcChain>
</file>

<file path=xl/sharedStrings.xml><?xml version="1.0" encoding="utf-8"?>
<sst xmlns="http://schemas.openxmlformats.org/spreadsheetml/2006/main" count="954" uniqueCount="296">
  <si>
    <t>Departament</t>
  </si>
  <si>
    <t>Vall Gran 1</t>
  </si>
  <si>
    <t>Vall Gran 2</t>
  </si>
  <si>
    <t>Vall Gran 3</t>
  </si>
  <si>
    <t>Vall Gran 4</t>
  </si>
  <si>
    <t>Vall Gran 5</t>
  </si>
  <si>
    <t>Vall Gran 6</t>
  </si>
  <si>
    <t>Vall Gran 7</t>
  </si>
  <si>
    <t>Vall Gran 8</t>
  </si>
  <si>
    <t>Vall Gran 9</t>
  </si>
  <si>
    <t>Vall Gran 10</t>
  </si>
  <si>
    <t>Vall Gran 11</t>
  </si>
  <si>
    <t>Vall Gran 12</t>
  </si>
  <si>
    <t>Vall Gran 13</t>
  </si>
  <si>
    <t>Vall Gran 14</t>
  </si>
  <si>
    <t>Vall Gran 15</t>
  </si>
  <si>
    <t>Vall Gran 16</t>
  </si>
  <si>
    <t>Vall Gran 17</t>
  </si>
  <si>
    <t>Vall Gran 18</t>
  </si>
  <si>
    <t>Vall Gran 19</t>
  </si>
  <si>
    <t>Vall Gran 20</t>
  </si>
  <si>
    <t>Vall Gran 21</t>
  </si>
  <si>
    <t>Vall Gran 22</t>
  </si>
  <si>
    <t>Vall Gran 23</t>
  </si>
  <si>
    <t>Vall Gran 24</t>
  </si>
  <si>
    <t>Vall Gran 25</t>
  </si>
  <si>
    <t>Vall Gran 26</t>
  </si>
  <si>
    <t>Vall Gran 27</t>
  </si>
  <si>
    <t>Vall Gran 28</t>
  </si>
  <si>
    <t>Vall Gran 29</t>
  </si>
  <si>
    <t>Capelles 30</t>
  </si>
  <si>
    <t>Capelles 31</t>
  </si>
  <si>
    <t>Capelles 32</t>
  </si>
  <si>
    <t>Capelles 33</t>
  </si>
  <si>
    <t>Capelles 34</t>
  </si>
  <si>
    <t>Capelles 35</t>
  </si>
  <si>
    <t>Capelles 36</t>
  </si>
  <si>
    <t>Capelles 37</t>
  </si>
  <si>
    <t>Capelles 38</t>
  </si>
  <si>
    <t>Capelles 39</t>
  </si>
  <si>
    <t>Capelles 40</t>
  </si>
  <si>
    <t>Capelles 41</t>
  </si>
  <si>
    <t>Capelles 42</t>
  </si>
  <si>
    <t>Capelles 43</t>
  </si>
  <si>
    <t>Vall Petita 44</t>
  </si>
  <si>
    <t>Vall Petita 45</t>
  </si>
  <si>
    <t>Vall Petita 46</t>
  </si>
  <si>
    <t>Vall Petita 47</t>
  </si>
  <si>
    <t>Vall Petita 48</t>
  </si>
  <si>
    <t>Vall Petita 49</t>
  </si>
  <si>
    <t>Vall Petita 50</t>
  </si>
  <si>
    <t>Vall Petita 51</t>
  </si>
  <si>
    <t>Vall Petita 52</t>
  </si>
  <si>
    <t>Vall Petita 53</t>
  </si>
  <si>
    <t>Vall Petita 54</t>
  </si>
  <si>
    <t>Vall Petita 55</t>
  </si>
  <si>
    <t>Vall Petita 56</t>
  </si>
  <si>
    <t>Vall Petita 57</t>
  </si>
  <si>
    <t>Vall Petita 58</t>
  </si>
  <si>
    <t>Vall Petita 59</t>
  </si>
  <si>
    <t>Vall Petita 60</t>
  </si>
  <si>
    <t>Vall Petita 61</t>
  </si>
  <si>
    <t>Vall Petita 62</t>
  </si>
  <si>
    <t>Vall Petita 63</t>
  </si>
  <si>
    <t>Vall Petita 64</t>
  </si>
  <si>
    <t>Vall Petita 65</t>
  </si>
  <si>
    <t>Vall Petita 66</t>
  </si>
  <si>
    <t>Vall Petita 67</t>
  </si>
  <si>
    <t>Vall Petita 68</t>
  </si>
  <si>
    <t>Vall Petita 69</t>
  </si>
  <si>
    <t>Vall Petita 70</t>
  </si>
  <si>
    <t>Vall Petita 71</t>
  </si>
  <si>
    <t>Vall Petita 72</t>
  </si>
  <si>
    <t>Vall Petita 73</t>
  </si>
  <si>
    <t>STC  74</t>
  </si>
  <si>
    <t>STC 75</t>
  </si>
  <si>
    <t>GA 76</t>
  </si>
  <si>
    <t>GA 77</t>
  </si>
  <si>
    <t>GA 78</t>
  </si>
  <si>
    <t>GA 79</t>
  </si>
  <si>
    <t>GA 80</t>
  </si>
  <si>
    <t>GA 81</t>
  </si>
  <si>
    <t>GA 82</t>
  </si>
  <si>
    <t>GA 83</t>
  </si>
  <si>
    <t>GA 84A</t>
  </si>
  <si>
    <t>GA 84B</t>
  </si>
  <si>
    <t>Ermita 85</t>
  </si>
  <si>
    <t>Ermita 86</t>
  </si>
  <si>
    <t>Ermita 87</t>
  </si>
  <si>
    <t>Ermita 88</t>
  </si>
  <si>
    <t>Ermita 89</t>
  </si>
  <si>
    <t>Ermita 90</t>
  </si>
  <si>
    <t>Ermita 91</t>
  </si>
  <si>
    <t>Ermita 92</t>
  </si>
  <si>
    <t>Ermita 93</t>
  </si>
  <si>
    <t>Ermita 94</t>
  </si>
  <si>
    <t>Ermita 95</t>
  </si>
  <si>
    <t>Ermita 96</t>
  </si>
  <si>
    <t>Ermita 97</t>
  </si>
  <si>
    <t>Ermita 98</t>
  </si>
  <si>
    <t>Ermita 99</t>
  </si>
  <si>
    <t>Ermita 100</t>
  </si>
  <si>
    <t>Ermita 101</t>
  </si>
  <si>
    <t>Ermita 102</t>
  </si>
  <si>
    <t>Ermita 103</t>
  </si>
  <si>
    <t>Ermita 104</t>
  </si>
  <si>
    <t>Vall Petita 105</t>
  </si>
  <si>
    <t>Vall Petita 106</t>
  </si>
  <si>
    <t>Vall Petita 107</t>
  </si>
  <si>
    <t>Vall Petita 108</t>
  </si>
  <si>
    <t>Vall Petita 109</t>
  </si>
  <si>
    <t>Vall Petita 110</t>
  </si>
  <si>
    <t>Vall Petita 111</t>
  </si>
  <si>
    <t>Vall Petita 112</t>
  </si>
  <si>
    <t>Vall Petita 113</t>
  </si>
  <si>
    <t>Vall Petita 114</t>
  </si>
  <si>
    <t>Vall Petita 115</t>
  </si>
  <si>
    <t>Vall Petita 116</t>
  </si>
  <si>
    <t>Vall Petita 117</t>
  </si>
  <si>
    <t>Vall Petita 118</t>
  </si>
  <si>
    <t>Vall Petita 119</t>
  </si>
  <si>
    <t>Vall Petita 120</t>
  </si>
  <si>
    <t>Vall Petita 121</t>
  </si>
  <si>
    <t>Vall Petita 122</t>
  </si>
  <si>
    <t>Vall Petita 123</t>
  </si>
  <si>
    <t>Vall Petita 124</t>
  </si>
  <si>
    <t>Vall Petita 125</t>
  </si>
  <si>
    <t>Vall Petita 126</t>
  </si>
  <si>
    <t>Vall Petita 127</t>
  </si>
  <si>
    <t>Vall Petita 128</t>
  </si>
  <si>
    <t>Vall Petita 129</t>
  </si>
  <si>
    <t>Vall Petita 130</t>
  </si>
  <si>
    <t>Vall Petita 131</t>
  </si>
  <si>
    <t>Vall Petita 132</t>
  </si>
  <si>
    <t>Vall Petita 133</t>
  </si>
  <si>
    <t>Vall Petita 134</t>
  </si>
  <si>
    <t>Vall Petita 135</t>
  </si>
  <si>
    <t>Vall Petita 136</t>
  </si>
  <si>
    <t>Vall Petita 137</t>
  </si>
  <si>
    <t>Vall Petita 138</t>
  </si>
  <si>
    <t>Vall Petita 139</t>
  </si>
  <si>
    <t>Vall Petita 140</t>
  </si>
  <si>
    <t>Vall Petita 141</t>
  </si>
  <si>
    <t>Vall Petita 142</t>
  </si>
  <si>
    <t>Vall Petita 143</t>
  </si>
  <si>
    <t>Vall Petita 144</t>
  </si>
  <si>
    <t>Vall Petita 145</t>
  </si>
  <si>
    <t>Vall Petita 146</t>
  </si>
  <si>
    <t>Vall Petita 147</t>
  </si>
  <si>
    <t>Vall Petita 148</t>
  </si>
  <si>
    <t>Vall Petita 149</t>
  </si>
  <si>
    <t>Vall Petita 150</t>
  </si>
  <si>
    <t>Vall Petita 151</t>
  </si>
  <si>
    <t>Vall Petita 152</t>
  </si>
  <si>
    <t>SUMA</t>
  </si>
  <si>
    <t>Jardineria Emporda comparativa precios por casa</t>
  </si>
  <si>
    <t>Diferencia de mas por casa jardineria comunitaria</t>
  </si>
  <si>
    <t>Solo poda tuias</t>
  </si>
  <si>
    <t>Cesped y tuias</t>
  </si>
  <si>
    <t>Apt. Garden</t>
  </si>
  <si>
    <t>LC 30</t>
  </si>
  <si>
    <t>LC 31</t>
  </si>
  <si>
    <t>LC 32</t>
  </si>
  <si>
    <t>LC 33</t>
  </si>
  <si>
    <t>LC 34</t>
  </si>
  <si>
    <t>LC 35</t>
  </si>
  <si>
    <t>LC 36</t>
  </si>
  <si>
    <t>LC 37</t>
  </si>
  <si>
    <t>LC 38</t>
  </si>
  <si>
    <t>LC 39</t>
  </si>
  <si>
    <t>LC 40</t>
  </si>
  <si>
    <t>LC 41</t>
  </si>
  <si>
    <t>LC 42</t>
  </si>
  <si>
    <t>LC 43</t>
  </si>
  <si>
    <t>VP 44</t>
  </si>
  <si>
    <t>vp 45</t>
  </si>
  <si>
    <t>VP 46</t>
  </si>
  <si>
    <t>VP 47</t>
  </si>
  <si>
    <t>VP 48</t>
  </si>
  <si>
    <t>VP 49</t>
  </si>
  <si>
    <t>VP 50</t>
  </si>
  <si>
    <t>VP 51</t>
  </si>
  <si>
    <t>VP 52</t>
  </si>
  <si>
    <t>VP 53</t>
  </si>
  <si>
    <t>VP 54</t>
  </si>
  <si>
    <t>VP 55</t>
  </si>
  <si>
    <t>VP 56</t>
  </si>
  <si>
    <t>VP 57</t>
  </si>
  <si>
    <t>VP 58</t>
  </si>
  <si>
    <t>VP 59</t>
  </si>
  <si>
    <t>VP 60</t>
  </si>
  <si>
    <t>VP 61</t>
  </si>
  <si>
    <t>VP 62</t>
  </si>
  <si>
    <t>VP 63</t>
  </si>
  <si>
    <t>VP 64</t>
  </si>
  <si>
    <t>VP 65</t>
  </si>
  <si>
    <t>VP 66</t>
  </si>
  <si>
    <t>VP 67</t>
  </si>
  <si>
    <t>VP 68</t>
  </si>
  <si>
    <t>VP 69</t>
  </si>
  <si>
    <t>VP 70</t>
  </si>
  <si>
    <t>VP 71</t>
  </si>
  <si>
    <t>GA77</t>
  </si>
  <si>
    <t>GA 84</t>
  </si>
  <si>
    <t>VP 105</t>
  </si>
  <si>
    <t>VP 106</t>
  </si>
  <si>
    <t>VP 107</t>
  </si>
  <si>
    <t>VP 108</t>
  </si>
  <si>
    <t>VP 109</t>
  </si>
  <si>
    <t>VP 110</t>
  </si>
  <si>
    <t>VP 111</t>
  </si>
  <si>
    <t>VP 112</t>
  </si>
  <si>
    <t>VP 113</t>
  </si>
  <si>
    <t>VP 114</t>
  </si>
  <si>
    <t>VP 115</t>
  </si>
  <si>
    <t>VP 116</t>
  </si>
  <si>
    <t>VP 117</t>
  </si>
  <si>
    <t>VP 118</t>
  </si>
  <si>
    <t>VP 119</t>
  </si>
  <si>
    <t>VP 120</t>
  </si>
  <si>
    <t>VP 121</t>
  </si>
  <si>
    <t>VP 122</t>
  </si>
  <si>
    <t>VP 123</t>
  </si>
  <si>
    <t>VP 124</t>
  </si>
  <si>
    <t>VP 125</t>
  </si>
  <si>
    <t>VP 126</t>
  </si>
  <si>
    <t>VP 127</t>
  </si>
  <si>
    <t>VP 128</t>
  </si>
  <si>
    <t>VP 129</t>
  </si>
  <si>
    <t>VP 130</t>
  </si>
  <si>
    <t>VP 131</t>
  </si>
  <si>
    <t>VP 132</t>
  </si>
  <si>
    <t>VP 133</t>
  </si>
  <si>
    <t>VP 134</t>
  </si>
  <si>
    <t>VP 135</t>
  </si>
  <si>
    <t>VP 136</t>
  </si>
  <si>
    <t>VP 137</t>
  </si>
  <si>
    <t>VP 138</t>
  </si>
  <si>
    <t>VP 139</t>
  </si>
  <si>
    <t>VP 140</t>
  </si>
  <si>
    <t>VP 141</t>
  </si>
  <si>
    <t>VP 142</t>
  </si>
  <si>
    <t>VP 143</t>
  </si>
  <si>
    <t>VP 144</t>
  </si>
  <si>
    <t>VP 145</t>
  </si>
  <si>
    <t>VP 146</t>
  </si>
  <si>
    <t>VP 147</t>
  </si>
  <si>
    <t>VP 148</t>
  </si>
  <si>
    <t>VP 149</t>
  </si>
  <si>
    <t>VP 150</t>
  </si>
  <si>
    <t>VP 151</t>
  </si>
  <si>
    <t>VP 152</t>
  </si>
  <si>
    <t>Total pagado</t>
  </si>
  <si>
    <t>Suma</t>
  </si>
  <si>
    <t>Las Cuotas que ha cobrado Torrent 2025 - 2026 de Jardins L'Emporda</t>
  </si>
  <si>
    <t>Aumento de cuota en comparacion año 2026</t>
  </si>
  <si>
    <t>Precio final</t>
  </si>
  <si>
    <t>Cuota 2025 / 2026 Pagada jardineria privativa</t>
  </si>
  <si>
    <t>Cuota a pagar teoricamente aumento  80,17% Jardineria privativa.</t>
  </si>
  <si>
    <t>Precio /Cuota pagada jardineria Comunitaria 2026 con segunda poda incluida</t>
  </si>
  <si>
    <t>Precio /Cuota  presupuesto + 80,17% jardineria Comunitaria 2027 con segunda poda incluida.</t>
  </si>
  <si>
    <t>Aplicación precio por porcentaje del 80,17% a las cuotas de jardineria privativa</t>
  </si>
  <si>
    <t>Las cuotas que tendrian que ser teoricamente con la subida del 80,17%</t>
  </si>
  <si>
    <t>La suma de lo pagado finalmente en 2025-2026 de jardineria Emporda</t>
  </si>
  <si>
    <t>Lo que pagara ahora año 2027 Jardineria Emporda aumento 80,17%</t>
  </si>
  <si>
    <t>Can Montes jardineria 2027 Presupuesto</t>
  </si>
  <si>
    <t>Precio total comunitario y privativos.</t>
  </si>
  <si>
    <t>El precio Incluye podas varias y trabajos varios dentro de un horario anual. Direccion de obra y asesoria  / consultoria de jardineria.  Control de riegos remotamente y localizacion de averias.     Ver oferta tecnica</t>
  </si>
  <si>
    <t>Reparto costes:</t>
  </si>
  <si>
    <t>70,538,16 €</t>
  </si>
  <si>
    <t>Precio 70538,16 € por toda la comunidad</t>
  </si>
  <si>
    <t>Jardines comunitarios</t>
  </si>
  <si>
    <t>Jardines privativos</t>
  </si>
  <si>
    <t xml:space="preserve">Suma </t>
  </si>
  <si>
    <t>Precio /Cuota  presupuesto +  jardineria Comunitaria 2027 con segunda poda incluida.</t>
  </si>
  <si>
    <t>Cuota a pagar teoricamente aumento  56,388%  Jardineria privativa.</t>
  </si>
  <si>
    <t>Diferencia economica a favor de Can Montes</t>
  </si>
  <si>
    <t>Multiplicador coeficientes</t>
  </si>
  <si>
    <t>La suma de lo pagado comunidad finalmente en 2025-2026 de jardineria Emporda</t>
  </si>
  <si>
    <t>Lo que pagaria ahora año 2027 comunidad Jardineria Can Montes aumento 56,388%</t>
  </si>
  <si>
    <t>Las cuotas que tendrian que ser teoricamente este año 2027 con la subida del 56,388% de jardines privativos  CAN MONTES</t>
  </si>
  <si>
    <r>
      <t xml:space="preserve">Lo que pagaria ahora con el presupuesto año 2027  Jardineria </t>
    </r>
    <r>
      <rPr>
        <b/>
        <sz val="12"/>
        <color theme="1"/>
        <rFont val="Calibri"/>
        <family val="2"/>
        <scheme val="minor"/>
      </rPr>
      <t>Can Montes</t>
    </r>
    <r>
      <rPr>
        <sz val="11"/>
        <color theme="1"/>
        <rFont val="Calibri"/>
        <family val="2"/>
        <scheme val="minor"/>
      </rPr>
      <t xml:space="preserve"> con aumento del 56,388%</t>
    </r>
  </si>
  <si>
    <r>
      <t xml:space="preserve">Lo que pagaria ahora con el presupuesto año 2027  Jardineria </t>
    </r>
    <r>
      <rPr>
        <b/>
        <sz val="12"/>
        <color theme="1"/>
        <rFont val="Calibri"/>
        <family val="2"/>
        <scheme val="minor"/>
      </rPr>
      <t>Emporda</t>
    </r>
    <r>
      <rPr>
        <sz val="11"/>
        <color theme="1"/>
        <rFont val="Calibri"/>
        <family val="2"/>
        <scheme val="minor"/>
      </rPr>
      <t xml:space="preserve"> con aumento del 80,17%</t>
    </r>
  </si>
  <si>
    <r>
      <rPr>
        <b/>
        <sz val="11"/>
        <color theme="1"/>
        <rFont val="Calibri"/>
        <family val="2"/>
        <scheme val="minor"/>
      </rPr>
      <t>Importe ya pagado</t>
    </r>
    <r>
      <rPr>
        <sz val="11"/>
        <color theme="1"/>
        <rFont val="Calibri"/>
        <family val="2"/>
        <scheme val="minor"/>
      </rPr>
      <t xml:space="preserve"> jardineria Comunitaria 2025 - 2026  con segunda poda incluida</t>
    </r>
  </si>
  <si>
    <t>Los descuadres son debido a los redondeos</t>
  </si>
  <si>
    <r>
      <t xml:space="preserve">Atencion:  Estos calculos son informativos.   La jardineria comunitariase se paga a traves de la cuota general </t>
    </r>
    <r>
      <rPr>
        <b/>
        <sz val="11"/>
        <color theme="1"/>
        <rFont val="Calibri"/>
        <family val="2"/>
        <scheme val="minor"/>
      </rPr>
      <t>para todos igual y por coeficiente</t>
    </r>
    <r>
      <rPr>
        <sz val="11"/>
        <color theme="1"/>
        <rFont val="Calibri"/>
        <family val="2"/>
        <scheme val="minor"/>
      </rPr>
      <t>.  Es la intencion de esta hoja Excel, que se vea individualmente en que repercute el precio de la jardineria comunitaria en su cuota particular.    Destaco tambien la subida de precio  de Jardins de L'Emporda, que en su presentacion y sin el IVA incluido parecia muy economica.   Rogamos su atenta lectura , al igual que con Jardineria Can Montes para ver las condiciones y que estan ofreciendo.   Los datos con los precios del año anterior estan extraidos del Estado de Cuentas.</t>
    </r>
  </si>
  <si>
    <t>Importes:</t>
  </si>
  <si>
    <t>Jardineria Emporda y Jardineria Can Montes comparativa precios por casa refundido jardineria comunitaria</t>
  </si>
  <si>
    <t>Refundido jardineria Privativa</t>
  </si>
  <si>
    <t>Casa</t>
  </si>
  <si>
    <t>Precio pagado 2025-2026</t>
  </si>
  <si>
    <r>
      <t xml:space="preserve">Precio Presupuesto </t>
    </r>
    <r>
      <rPr>
        <b/>
        <sz val="12"/>
        <color theme="1"/>
        <rFont val="Calibri"/>
        <family val="2"/>
        <scheme val="minor"/>
      </rPr>
      <t>Jardineria L'Emporda</t>
    </r>
  </si>
  <si>
    <r>
      <rPr>
        <sz val="12"/>
        <color theme="1"/>
        <rFont val="Calibri"/>
        <family val="2"/>
        <scheme val="minor"/>
      </rPr>
      <t>Precio Presupuesto J</t>
    </r>
    <r>
      <rPr>
        <b/>
        <sz val="12"/>
        <color theme="1"/>
        <rFont val="Calibri"/>
        <family val="2"/>
        <scheme val="minor"/>
      </rPr>
      <t>ardineria Can Montes</t>
    </r>
  </si>
  <si>
    <t>Suma Precio final</t>
  </si>
  <si>
    <t>En este listado apreciamos lo que se ha pagado de jardineria privativa  2025-2026 y lo que se pagaria según la empresa de jardineria elegida para este proximo 2026 - 2027</t>
  </si>
  <si>
    <t>Importe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</si>
</sst>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b/>
      <sz val="12"/>
      <color theme="1"/>
      <name val="Calibri"/>
      <family val="2"/>
      <scheme val="minor"/>
    </font>
    <font>
      <b/>
      <sz val="14"/>
      <color theme="1"/>
      <name val="Calibri"/>
      <family val="2"/>
      <scheme val="minor"/>
    </font>
    <font>
      <sz val="6"/>
      <color theme="1"/>
      <name val="Calibri"/>
      <family val="2"/>
      <scheme val="minor"/>
    </font>
    <font>
      <sz val="12"/>
      <color theme="1"/>
      <name val="Tahoma"/>
      <family val="2"/>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3"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right"/>
    </xf>
    <xf numFmtId="0" fontId="0" fillId="0" borderId="0" xfId="0" applyAlignment="1">
      <alignment vertical="center"/>
    </xf>
    <xf numFmtId="164" fontId="0" fillId="0" borderId="0" xfId="0" applyNumberFormat="1" applyAlignment="1">
      <alignment horizontal="center" vertical="center"/>
    </xf>
    <xf numFmtId="164" fontId="0" fillId="0" borderId="0" xfId="0" applyNumberFormat="1"/>
    <xf numFmtId="0" fontId="0" fillId="0" borderId="0" xfId="0" applyAlignment="1">
      <alignment horizontal="center" vertical="center" wrapText="1"/>
    </xf>
    <xf numFmtId="0" fontId="0" fillId="0" borderId="0" xfId="0" applyAlignment="1">
      <alignment horizontal="center"/>
    </xf>
    <xf numFmtId="164" fontId="0" fillId="0" borderId="0" xfId="0" applyNumberForma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xf numFmtId="165" fontId="0" fillId="0" borderId="0" xfId="0" applyNumberFormat="1"/>
    <xf numFmtId="165" fontId="0" fillId="0" borderId="0" xfId="1" applyNumberFormat="1" applyFont="1"/>
    <xf numFmtId="164" fontId="0" fillId="0" borderId="0" xfId="0" applyNumberFormat="1" applyAlignment="1">
      <alignment wrapText="1"/>
    </xf>
    <xf numFmtId="0" fontId="6" fillId="0" borderId="0" xfId="0" applyFont="1" applyAlignment="1">
      <alignment horizontal="left" vertical="center"/>
    </xf>
    <xf numFmtId="0" fontId="4" fillId="0" borderId="0" xfId="0" applyFont="1"/>
    <xf numFmtId="164" fontId="4" fillId="0" borderId="0" xfId="0" applyNumberFormat="1" applyFont="1" applyAlignment="1">
      <alignment horizontal="center" vertical="center"/>
    </xf>
    <xf numFmtId="164" fontId="4" fillId="0" borderId="0" xfId="0" applyNumberFormat="1" applyFont="1" applyAlignment="1">
      <alignment horizontal="center"/>
    </xf>
    <xf numFmtId="49" fontId="0" fillId="0" borderId="0" xfId="0" applyNumberFormat="1" applyAlignment="1">
      <alignment horizontal="center" vertical="center" wrapText="1"/>
    </xf>
    <xf numFmtId="0" fontId="7" fillId="0" borderId="0" xfId="0" applyFont="1" applyAlignment="1">
      <alignment horizontal="center"/>
    </xf>
    <xf numFmtId="0" fontId="5" fillId="0" borderId="0" xfId="0" applyFont="1" applyAlignment="1">
      <alignment horizontal="center" wrapText="1"/>
    </xf>
    <xf numFmtId="0" fontId="4" fillId="0" borderId="0" xfId="0"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5" fillId="0" borderId="0" xfId="0" applyFont="1" applyAlignment="1">
      <alignment horizontal="center"/>
    </xf>
    <xf numFmtId="0" fontId="0" fillId="0" borderId="0" xfId="0" applyAlignment="1">
      <alignment wrapText="1"/>
    </xf>
    <xf numFmtId="0" fontId="8" fillId="0" borderId="0" xfId="0" applyFont="1" applyAlignment="1">
      <alignment horizontal="center" vertical="center" wrapText="1"/>
    </xf>
    <xf numFmtId="0" fontId="5" fillId="0" borderId="0" xfId="0" applyFont="1" applyAlignment="1">
      <alignment horizontal="center"/>
    </xf>
    <xf numFmtId="0" fontId="2" fillId="0" borderId="0" xfId="0" applyFont="1" applyAlignment="1">
      <alignment horizontal="center" vertical="center" wrapText="1"/>
    </xf>
    <xf numFmtId="164" fontId="2" fillId="0" borderId="0" xfId="0" applyNumberFormat="1" applyFont="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281F-053F-43FF-9A4C-9042C9A415B6}">
  <dimension ref="A2:P268"/>
  <sheetViews>
    <sheetView topLeftCell="G1" workbookViewId="0">
      <selection activeCell="G167" sqref="G167"/>
    </sheetView>
  </sheetViews>
  <sheetFormatPr baseColWidth="10" defaultRowHeight="15" x14ac:dyDescent="0.25"/>
  <cols>
    <col min="1" max="1" width="21" customWidth="1"/>
    <col min="3" max="3" width="16.28515625" customWidth="1"/>
    <col min="4" max="4" width="17.42578125" customWidth="1"/>
    <col min="6" max="6" width="13.7109375" customWidth="1"/>
    <col min="7" max="7" width="14.42578125" customWidth="1"/>
    <col min="15" max="15" width="13.140625" customWidth="1"/>
  </cols>
  <sheetData>
    <row r="2" spans="1:9" ht="18.75" x14ac:dyDescent="0.3">
      <c r="A2" s="22" t="s">
        <v>155</v>
      </c>
      <c r="B2" s="22"/>
      <c r="C2" s="22"/>
      <c r="D2" s="22"/>
      <c r="E2" s="22"/>
    </row>
    <row r="4" spans="1:9" x14ac:dyDescent="0.25">
      <c r="C4" s="5">
        <v>25497.79</v>
      </c>
      <c r="D4" s="9">
        <v>45940</v>
      </c>
    </row>
    <row r="5" spans="1:9" ht="120" x14ac:dyDescent="0.25">
      <c r="A5" s="2" t="s">
        <v>0</v>
      </c>
      <c r="B5" s="1" t="s">
        <v>277</v>
      </c>
      <c r="C5" s="7" t="s">
        <v>259</v>
      </c>
      <c r="D5" s="7" t="s">
        <v>260</v>
      </c>
      <c r="E5" s="7" t="s">
        <v>156</v>
      </c>
      <c r="F5" s="7" t="s">
        <v>257</v>
      </c>
      <c r="G5" s="7" t="s">
        <v>258</v>
      </c>
      <c r="H5" s="7" t="s">
        <v>263</v>
      </c>
      <c r="I5" s="7" t="s">
        <v>264</v>
      </c>
    </row>
    <row r="6" spans="1:9" x14ac:dyDescent="0.25">
      <c r="A6" t="s">
        <v>1</v>
      </c>
      <c r="B6" s="16">
        <v>9.1900000000000003E-3</v>
      </c>
      <c r="C6" s="6">
        <f>25497.74*B6</f>
        <v>234.32423060000002</v>
      </c>
      <c r="D6" s="6">
        <f>45940*B6</f>
        <v>422.18860000000001</v>
      </c>
      <c r="E6" s="6">
        <f>D6-C6</f>
        <v>187.86436939999999</v>
      </c>
      <c r="F6" s="6"/>
      <c r="H6" s="6">
        <f>C6+F6</f>
        <v>234.32423060000002</v>
      </c>
      <c r="I6" s="6">
        <f>D6+G6</f>
        <v>422.18860000000001</v>
      </c>
    </row>
    <row r="7" spans="1:9" x14ac:dyDescent="0.25">
      <c r="A7" t="s">
        <v>2</v>
      </c>
      <c r="B7" s="16">
        <v>9.1900000000000003E-3</v>
      </c>
      <c r="C7" s="6">
        <f t="shared" ref="C7:C70" si="0">25497.74*B7</f>
        <v>234.32423060000002</v>
      </c>
      <c r="D7" s="6">
        <f t="shared" ref="D7:D70" si="1">45940*B7</f>
        <v>422.18860000000001</v>
      </c>
      <c r="E7" s="6">
        <f t="shared" ref="E7:E70" si="2">D7-C7</f>
        <v>187.86436939999999</v>
      </c>
      <c r="F7" s="6"/>
      <c r="H7" s="6">
        <f t="shared" ref="H7:H70" si="3">C7+F7</f>
        <v>234.32423060000002</v>
      </c>
      <c r="I7" s="6">
        <f t="shared" ref="I7:I70" si="4">D7+G7</f>
        <v>422.18860000000001</v>
      </c>
    </row>
    <row r="8" spans="1:9" x14ac:dyDescent="0.25">
      <c r="A8" t="s">
        <v>3</v>
      </c>
      <c r="B8" s="16">
        <v>9.1900000000000003E-3</v>
      </c>
      <c r="C8" s="6">
        <f t="shared" si="0"/>
        <v>234.32423060000002</v>
      </c>
      <c r="D8" s="6">
        <f t="shared" si="1"/>
        <v>422.18860000000001</v>
      </c>
      <c r="E8" s="6">
        <f t="shared" si="2"/>
        <v>187.86436939999999</v>
      </c>
      <c r="F8" s="6"/>
      <c r="H8" s="6">
        <f t="shared" si="3"/>
        <v>234.32423060000002</v>
      </c>
      <c r="I8" s="6">
        <f t="shared" si="4"/>
        <v>422.18860000000001</v>
      </c>
    </row>
    <row r="9" spans="1:9" x14ac:dyDescent="0.25">
      <c r="A9" t="s">
        <v>4</v>
      </c>
      <c r="B9" s="16">
        <v>9.1900000000000003E-3</v>
      </c>
      <c r="C9" s="6">
        <f t="shared" si="0"/>
        <v>234.32423060000002</v>
      </c>
      <c r="D9" s="6">
        <f t="shared" si="1"/>
        <v>422.18860000000001</v>
      </c>
      <c r="E9" s="6">
        <f t="shared" si="2"/>
        <v>187.86436939999999</v>
      </c>
      <c r="F9" s="6"/>
      <c r="H9" s="6">
        <f t="shared" si="3"/>
        <v>234.32423060000002</v>
      </c>
      <c r="I9" s="6">
        <f t="shared" si="4"/>
        <v>422.18860000000001</v>
      </c>
    </row>
    <row r="10" spans="1:9" x14ac:dyDescent="0.25">
      <c r="A10" t="s">
        <v>5</v>
      </c>
      <c r="B10" s="16">
        <v>9.1900000000000003E-3</v>
      </c>
      <c r="C10" s="6">
        <f t="shared" si="0"/>
        <v>234.32423060000002</v>
      </c>
      <c r="D10" s="6">
        <f t="shared" si="1"/>
        <v>422.18860000000001</v>
      </c>
      <c r="E10" s="6">
        <f t="shared" si="2"/>
        <v>187.86436939999999</v>
      </c>
      <c r="F10" s="6"/>
      <c r="H10" s="6">
        <f t="shared" si="3"/>
        <v>234.32423060000002</v>
      </c>
      <c r="I10" s="6">
        <f t="shared" si="4"/>
        <v>422.18860000000001</v>
      </c>
    </row>
    <row r="11" spans="1:9" x14ac:dyDescent="0.25">
      <c r="A11" t="s">
        <v>6</v>
      </c>
      <c r="B11" s="16">
        <v>9.1900000000000003E-3</v>
      </c>
      <c r="C11" s="6">
        <f t="shared" si="0"/>
        <v>234.32423060000002</v>
      </c>
      <c r="D11" s="6">
        <f t="shared" si="1"/>
        <v>422.18860000000001</v>
      </c>
      <c r="E11" s="6">
        <f t="shared" si="2"/>
        <v>187.86436939999999</v>
      </c>
      <c r="F11" s="6"/>
      <c r="H11" s="6">
        <f t="shared" si="3"/>
        <v>234.32423060000002</v>
      </c>
      <c r="I11" s="6">
        <f t="shared" si="4"/>
        <v>422.18860000000001</v>
      </c>
    </row>
    <row r="12" spans="1:9" x14ac:dyDescent="0.25">
      <c r="A12" t="s">
        <v>7</v>
      </c>
      <c r="B12" s="16">
        <v>9.1900000000000003E-3</v>
      </c>
      <c r="C12" s="6">
        <f t="shared" si="0"/>
        <v>234.32423060000002</v>
      </c>
      <c r="D12" s="6">
        <f t="shared" si="1"/>
        <v>422.18860000000001</v>
      </c>
      <c r="E12" s="6">
        <f t="shared" si="2"/>
        <v>187.86436939999999</v>
      </c>
      <c r="F12" s="6"/>
      <c r="H12" s="6">
        <f t="shared" si="3"/>
        <v>234.32423060000002</v>
      </c>
      <c r="I12" s="6">
        <f t="shared" si="4"/>
        <v>422.18860000000001</v>
      </c>
    </row>
    <row r="13" spans="1:9" x14ac:dyDescent="0.25">
      <c r="A13" t="s">
        <v>8</v>
      </c>
      <c r="B13" s="16">
        <v>9.1900000000000003E-3</v>
      </c>
      <c r="C13" s="6">
        <f t="shared" si="0"/>
        <v>234.32423060000002</v>
      </c>
      <c r="D13" s="6">
        <f t="shared" si="1"/>
        <v>422.18860000000001</v>
      </c>
      <c r="E13" s="6">
        <f t="shared" si="2"/>
        <v>187.86436939999999</v>
      </c>
      <c r="F13" s="6"/>
      <c r="H13" s="6">
        <f t="shared" si="3"/>
        <v>234.32423060000002</v>
      </c>
      <c r="I13" s="6">
        <f t="shared" si="4"/>
        <v>422.18860000000001</v>
      </c>
    </row>
    <row r="14" spans="1:9" x14ac:dyDescent="0.25">
      <c r="A14" t="s">
        <v>9</v>
      </c>
      <c r="B14" s="16">
        <v>9.1900000000000003E-3</v>
      </c>
      <c r="C14" s="6">
        <f t="shared" si="0"/>
        <v>234.32423060000002</v>
      </c>
      <c r="D14" s="6">
        <f t="shared" si="1"/>
        <v>422.18860000000001</v>
      </c>
      <c r="E14" s="6">
        <f t="shared" si="2"/>
        <v>187.86436939999999</v>
      </c>
      <c r="F14" s="6"/>
      <c r="H14" s="6">
        <f t="shared" si="3"/>
        <v>234.32423060000002</v>
      </c>
      <c r="I14" s="6">
        <f t="shared" si="4"/>
        <v>422.18860000000001</v>
      </c>
    </row>
    <row r="15" spans="1:9" x14ac:dyDescent="0.25">
      <c r="A15" t="s">
        <v>10</v>
      </c>
      <c r="B15" s="16">
        <v>9.1900000000000003E-3</v>
      </c>
      <c r="C15" s="6">
        <f t="shared" si="0"/>
        <v>234.32423060000002</v>
      </c>
      <c r="D15" s="6">
        <f t="shared" si="1"/>
        <v>422.18860000000001</v>
      </c>
      <c r="E15" s="6">
        <f t="shared" si="2"/>
        <v>187.86436939999999</v>
      </c>
      <c r="F15" s="6"/>
      <c r="H15" s="6">
        <f t="shared" si="3"/>
        <v>234.32423060000002</v>
      </c>
      <c r="I15" s="6">
        <f t="shared" si="4"/>
        <v>422.18860000000001</v>
      </c>
    </row>
    <row r="16" spans="1:9" x14ac:dyDescent="0.25">
      <c r="A16" t="s">
        <v>11</v>
      </c>
      <c r="B16" s="16">
        <v>9.1900000000000003E-3</v>
      </c>
      <c r="C16" s="6">
        <f t="shared" si="0"/>
        <v>234.32423060000002</v>
      </c>
      <c r="D16" s="6">
        <f t="shared" si="1"/>
        <v>422.18860000000001</v>
      </c>
      <c r="E16" s="6">
        <f t="shared" si="2"/>
        <v>187.86436939999999</v>
      </c>
      <c r="F16" s="6"/>
      <c r="H16" s="6">
        <f t="shared" si="3"/>
        <v>234.32423060000002</v>
      </c>
      <c r="I16" s="6">
        <f t="shared" si="4"/>
        <v>422.18860000000001</v>
      </c>
    </row>
    <row r="17" spans="1:9" x14ac:dyDescent="0.25">
      <c r="A17" t="s">
        <v>12</v>
      </c>
      <c r="B17" s="16">
        <v>9.1900000000000003E-3</v>
      </c>
      <c r="C17" s="6">
        <f t="shared" si="0"/>
        <v>234.32423060000002</v>
      </c>
      <c r="D17" s="6">
        <f t="shared" si="1"/>
        <v>422.18860000000001</v>
      </c>
      <c r="E17" s="6">
        <f t="shared" si="2"/>
        <v>187.86436939999999</v>
      </c>
      <c r="F17" s="6"/>
      <c r="H17" s="6">
        <f t="shared" si="3"/>
        <v>234.32423060000002</v>
      </c>
      <c r="I17" s="6">
        <f t="shared" si="4"/>
        <v>422.18860000000001</v>
      </c>
    </row>
    <row r="18" spans="1:9" x14ac:dyDescent="0.25">
      <c r="A18" t="s">
        <v>13</v>
      </c>
      <c r="B18" s="16">
        <v>9.1900000000000003E-3</v>
      </c>
      <c r="C18" s="6">
        <f t="shared" si="0"/>
        <v>234.32423060000002</v>
      </c>
      <c r="D18" s="6">
        <f t="shared" si="1"/>
        <v>422.18860000000001</v>
      </c>
      <c r="E18" s="6">
        <f t="shared" si="2"/>
        <v>187.86436939999999</v>
      </c>
      <c r="F18" s="6"/>
      <c r="H18" s="6">
        <f t="shared" si="3"/>
        <v>234.32423060000002</v>
      </c>
      <c r="I18" s="6">
        <f t="shared" si="4"/>
        <v>422.18860000000001</v>
      </c>
    </row>
    <row r="19" spans="1:9" x14ac:dyDescent="0.25">
      <c r="A19" t="s">
        <v>14</v>
      </c>
      <c r="B19" s="16">
        <v>9.1900000000000003E-3</v>
      </c>
      <c r="C19" s="6">
        <f t="shared" si="0"/>
        <v>234.32423060000002</v>
      </c>
      <c r="D19" s="6">
        <f t="shared" si="1"/>
        <v>422.18860000000001</v>
      </c>
      <c r="E19" s="6">
        <f t="shared" si="2"/>
        <v>187.86436939999999</v>
      </c>
      <c r="F19" s="6"/>
      <c r="H19" s="6">
        <f t="shared" si="3"/>
        <v>234.32423060000002</v>
      </c>
      <c r="I19" s="6">
        <f t="shared" si="4"/>
        <v>422.18860000000001</v>
      </c>
    </row>
    <row r="20" spans="1:9" x14ac:dyDescent="0.25">
      <c r="A20" t="s">
        <v>15</v>
      </c>
      <c r="B20" s="16">
        <v>9.1900000000000003E-3</v>
      </c>
      <c r="C20" s="6">
        <f t="shared" si="0"/>
        <v>234.32423060000002</v>
      </c>
      <c r="D20" s="6">
        <f t="shared" si="1"/>
        <v>422.18860000000001</v>
      </c>
      <c r="E20" s="6">
        <f t="shared" si="2"/>
        <v>187.86436939999999</v>
      </c>
      <c r="F20" s="6"/>
      <c r="H20" s="6">
        <f t="shared" si="3"/>
        <v>234.32423060000002</v>
      </c>
      <c r="I20" s="6">
        <f t="shared" si="4"/>
        <v>422.18860000000001</v>
      </c>
    </row>
    <row r="21" spans="1:9" x14ac:dyDescent="0.25">
      <c r="A21" t="s">
        <v>16</v>
      </c>
      <c r="B21" s="16">
        <v>9.1900000000000003E-3</v>
      </c>
      <c r="C21" s="6">
        <f t="shared" si="0"/>
        <v>234.32423060000002</v>
      </c>
      <c r="D21" s="6">
        <f t="shared" si="1"/>
        <v>422.18860000000001</v>
      </c>
      <c r="E21" s="6">
        <f t="shared" si="2"/>
        <v>187.86436939999999</v>
      </c>
      <c r="F21" s="6"/>
      <c r="H21" s="6">
        <f t="shared" si="3"/>
        <v>234.32423060000002</v>
      </c>
      <c r="I21" s="6">
        <f t="shared" si="4"/>
        <v>422.18860000000001</v>
      </c>
    </row>
    <row r="22" spans="1:9" x14ac:dyDescent="0.25">
      <c r="A22" t="s">
        <v>17</v>
      </c>
      <c r="B22" s="16">
        <v>9.1900000000000003E-3</v>
      </c>
      <c r="C22" s="6">
        <f t="shared" si="0"/>
        <v>234.32423060000002</v>
      </c>
      <c r="D22" s="6">
        <f t="shared" si="1"/>
        <v>422.18860000000001</v>
      </c>
      <c r="E22" s="6">
        <f t="shared" si="2"/>
        <v>187.86436939999999</v>
      </c>
      <c r="F22" s="6"/>
      <c r="H22" s="6">
        <f t="shared" si="3"/>
        <v>234.32423060000002</v>
      </c>
      <c r="I22" s="6">
        <f t="shared" si="4"/>
        <v>422.18860000000001</v>
      </c>
    </row>
    <row r="23" spans="1:9" x14ac:dyDescent="0.25">
      <c r="A23" t="s">
        <v>18</v>
      </c>
      <c r="B23" s="16">
        <v>1.299E-2</v>
      </c>
      <c r="C23" s="6">
        <f t="shared" si="0"/>
        <v>331.21564260000002</v>
      </c>
      <c r="D23" s="6">
        <f t="shared" si="1"/>
        <v>596.76059999999995</v>
      </c>
      <c r="E23" s="6">
        <f t="shared" si="2"/>
        <v>265.54495739999993</v>
      </c>
      <c r="F23" s="6"/>
      <c r="H23" s="6">
        <f t="shared" si="3"/>
        <v>331.21564260000002</v>
      </c>
      <c r="I23" s="6">
        <f t="shared" si="4"/>
        <v>596.76059999999995</v>
      </c>
    </row>
    <row r="24" spans="1:9" x14ac:dyDescent="0.25">
      <c r="A24" t="s">
        <v>19</v>
      </c>
      <c r="B24" s="16">
        <v>9.1900000000000003E-3</v>
      </c>
      <c r="C24" s="6">
        <f t="shared" si="0"/>
        <v>234.32423060000002</v>
      </c>
      <c r="D24" s="6">
        <f t="shared" si="1"/>
        <v>422.18860000000001</v>
      </c>
      <c r="E24" s="6">
        <f t="shared" si="2"/>
        <v>187.86436939999999</v>
      </c>
      <c r="F24" s="6"/>
      <c r="H24" s="6">
        <f t="shared" si="3"/>
        <v>234.32423060000002</v>
      </c>
      <c r="I24" s="6">
        <f t="shared" si="4"/>
        <v>422.18860000000001</v>
      </c>
    </row>
    <row r="25" spans="1:9" x14ac:dyDescent="0.25">
      <c r="A25" t="s">
        <v>20</v>
      </c>
      <c r="B25" s="16">
        <v>9.1900000000000003E-3</v>
      </c>
      <c r="C25" s="6">
        <f t="shared" si="0"/>
        <v>234.32423060000002</v>
      </c>
      <c r="D25" s="6">
        <f t="shared" si="1"/>
        <v>422.18860000000001</v>
      </c>
      <c r="E25" s="6">
        <f t="shared" si="2"/>
        <v>187.86436939999999</v>
      </c>
      <c r="F25" s="6"/>
      <c r="H25" s="6">
        <f t="shared" si="3"/>
        <v>234.32423060000002</v>
      </c>
      <c r="I25" s="6">
        <f t="shared" si="4"/>
        <v>422.18860000000001</v>
      </c>
    </row>
    <row r="26" spans="1:9" x14ac:dyDescent="0.25">
      <c r="A26" t="s">
        <v>21</v>
      </c>
      <c r="B26" s="16">
        <v>9.1900000000000003E-3</v>
      </c>
      <c r="C26" s="6">
        <f t="shared" si="0"/>
        <v>234.32423060000002</v>
      </c>
      <c r="D26" s="6">
        <f t="shared" si="1"/>
        <v>422.18860000000001</v>
      </c>
      <c r="E26" s="6">
        <f t="shared" si="2"/>
        <v>187.86436939999999</v>
      </c>
      <c r="F26" s="6"/>
      <c r="H26" s="6">
        <f t="shared" si="3"/>
        <v>234.32423060000002</v>
      </c>
      <c r="I26" s="6">
        <f t="shared" si="4"/>
        <v>422.18860000000001</v>
      </c>
    </row>
    <row r="27" spans="1:9" x14ac:dyDescent="0.25">
      <c r="A27" t="s">
        <v>22</v>
      </c>
      <c r="B27" s="16">
        <v>1.093E-2</v>
      </c>
      <c r="C27" s="6">
        <f t="shared" si="0"/>
        <v>278.69029820000003</v>
      </c>
      <c r="D27" s="6">
        <f t="shared" si="1"/>
        <v>502.12420000000003</v>
      </c>
      <c r="E27" s="6">
        <f t="shared" si="2"/>
        <v>223.4339018</v>
      </c>
      <c r="F27" s="6"/>
      <c r="H27" s="6">
        <f t="shared" si="3"/>
        <v>278.69029820000003</v>
      </c>
      <c r="I27" s="6">
        <f t="shared" si="4"/>
        <v>502.12420000000003</v>
      </c>
    </row>
    <row r="28" spans="1:9" x14ac:dyDescent="0.25">
      <c r="A28" t="s">
        <v>23</v>
      </c>
      <c r="B28" s="16">
        <v>9.1900000000000003E-3</v>
      </c>
      <c r="C28" s="6">
        <f t="shared" si="0"/>
        <v>234.32423060000002</v>
      </c>
      <c r="D28" s="6">
        <f t="shared" si="1"/>
        <v>422.18860000000001</v>
      </c>
      <c r="E28" s="6">
        <f t="shared" si="2"/>
        <v>187.86436939999999</v>
      </c>
      <c r="F28" s="6"/>
      <c r="H28" s="6">
        <f t="shared" si="3"/>
        <v>234.32423060000002</v>
      </c>
      <c r="I28" s="6">
        <f t="shared" si="4"/>
        <v>422.18860000000001</v>
      </c>
    </row>
    <row r="29" spans="1:9" x14ac:dyDescent="0.25">
      <c r="A29" t="s">
        <v>24</v>
      </c>
      <c r="B29" s="16">
        <v>9.1900000000000003E-3</v>
      </c>
      <c r="C29" s="6">
        <f t="shared" si="0"/>
        <v>234.32423060000002</v>
      </c>
      <c r="D29" s="6">
        <f t="shared" si="1"/>
        <v>422.18860000000001</v>
      </c>
      <c r="E29" s="6">
        <f t="shared" si="2"/>
        <v>187.86436939999999</v>
      </c>
      <c r="F29" s="6"/>
      <c r="H29" s="6">
        <f t="shared" si="3"/>
        <v>234.32423060000002</v>
      </c>
      <c r="I29" s="6">
        <f t="shared" si="4"/>
        <v>422.18860000000001</v>
      </c>
    </row>
    <row r="30" spans="1:9" x14ac:dyDescent="0.25">
      <c r="A30" t="s">
        <v>25</v>
      </c>
      <c r="B30" s="16">
        <v>9.1900000000000003E-3</v>
      </c>
      <c r="C30" s="6">
        <f t="shared" si="0"/>
        <v>234.32423060000002</v>
      </c>
      <c r="D30" s="6">
        <f t="shared" si="1"/>
        <v>422.18860000000001</v>
      </c>
      <c r="E30" s="6">
        <f t="shared" si="2"/>
        <v>187.86436939999999</v>
      </c>
      <c r="F30" s="6"/>
      <c r="H30" s="6">
        <f t="shared" si="3"/>
        <v>234.32423060000002</v>
      </c>
      <c r="I30" s="6">
        <f t="shared" si="4"/>
        <v>422.18860000000001</v>
      </c>
    </row>
    <row r="31" spans="1:9" x14ac:dyDescent="0.25">
      <c r="A31" t="s">
        <v>26</v>
      </c>
      <c r="B31" s="16">
        <v>9.1900000000000003E-3</v>
      </c>
      <c r="C31" s="6">
        <f t="shared" si="0"/>
        <v>234.32423060000002</v>
      </c>
      <c r="D31" s="6">
        <f t="shared" si="1"/>
        <v>422.18860000000001</v>
      </c>
      <c r="E31" s="6">
        <f t="shared" si="2"/>
        <v>187.86436939999999</v>
      </c>
      <c r="F31" s="6"/>
      <c r="H31" s="6">
        <f t="shared" si="3"/>
        <v>234.32423060000002</v>
      </c>
      <c r="I31" s="6">
        <f t="shared" si="4"/>
        <v>422.18860000000001</v>
      </c>
    </row>
    <row r="32" spans="1:9" x14ac:dyDescent="0.25">
      <c r="A32" t="s">
        <v>27</v>
      </c>
      <c r="B32" s="16">
        <v>9.1900000000000003E-3</v>
      </c>
      <c r="C32" s="6">
        <f t="shared" si="0"/>
        <v>234.32423060000002</v>
      </c>
      <c r="D32" s="6">
        <f t="shared" si="1"/>
        <v>422.18860000000001</v>
      </c>
      <c r="E32" s="6">
        <f t="shared" si="2"/>
        <v>187.86436939999999</v>
      </c>
      <c r="F32" s="6"/>
      <c r="H32" s="6">
        <f t="shared" si="3"/>
        <v>234.32423060000002</v>
      </c>
      <c r="I32" s="6">
        <f t="shared" si="4"/>
        <v>422.18860000000001</v>
      </c>
    </row>
    <row r="33" spans="1:9" x14ac:dyDescent="0.25">
      <c r="A33" t="s">
        <v>28</v>
      </c>
      <c r="B33" s="16">
        <v>9.1900000000000003E-3</v>
      </c>
      <c r="C33" s="6">
        <f t="shared" si="0"/>
        <v>234.32423060000002</v>
      </c>
      <c r="D33" s="6">
        <f t="shared" si="1"/>
        <v>422.18860000000001</v>
      </c>
      <c r="E33" s="6">
        <f t="shared" si="2"/>
        <v>187.86436939999999</v>
      </c>
      <c r="F33" s="6"/>
      <c r="H33" s="6">
        <f t="shared" si="3"/>
        <v>234.32423060000002</v>
      </c>
      <c r="I33" s="6">
        <f t="shared" si="4"/>
        <v>422.18860000000001</v>
      </c>
    </row>
    <row r="34" spans="1:9" x14ac:dyDescent="0.25">
      <c r="A34" t="s">
        <v>29</v>
      </c>
      <c r="B34" s="16">
        <v>9.1900000000000003E-3</v>
      </c>
      <c r="C34" s="6">
        <f t="shared" si="0"/>
        <v>234.32423060000002</v>
      </c>
      <c r="D34" s="6">
        <f t="shared" si="1"/>
        <v>422.18860000000001</v>
      </c>
      <c r="E34" s="6">
        <f t="shared" si="2"/>
        <v>187.86436939999999</v>
      </c>
      <c r="F34" s="6"/>
      <c r="H34" s="6">
        <f t="shared" si="3"/>
        <v>234.32423060000002</v>
      </c>
      <c r="I34" s="6">
        <f t="shared" si="4"/>
        <v>422.18860000000001</v>
      </c>
    </row>
    <row r="35" spans="1:9" x14ac:dyDescent="0.25">
      <c r="A35" t="s">
        <v>30</v>
      </c>
      <c r="B35" s="16">
        <v>6.9699999999999996E-3</v>
      </c>
      <c r="C35" s="6">
        <f t="shared" si="0"/>
        <v>177.71924780000001</v>
      </c>
      <c r="D35" s="6">
        <f t="shared" si="1"/>
        <v>320.20179999999999</v>
      </c>
      <c r="E35" s="6">
        <f t="shared" si="2"/>
        <v>142.48255219999999</v>
      </c>
      <c r="F35" s="6">
        <f>G167</f>
        <v>104.37</v>
      </c>
      <c r="G35" s="6">
        <f>F35*1.8017</f>
        <v>188.043429</v>
      </c>
      <c r="H35" s="6">
        <f t="shared" si="3"/>
        <v>282.08924780000001</v>
      </c>
      <c r="I35" s="6">
        <f t="shared" si="4"/>
        <v>508.24522899999999</v>
      </c>
    </row>
    <row r="36" spans="1:9" x14ac:dyDescent="0.25">
      <c r="A36" t="s">
        <v>31</v>
      </c>
      <c r="B36" s="16">
        <v>6.9699999999999996E-3</v>
      </c>
      <c r="C36" s="6">
        <f t="shared" si="0"/>
        <v>177.71924780000001</v>
      </c>
      <c r="D36" s="6">
        <f t="shared" si="1"/>
        <v>320.20179999999999</v>
      </c>
      <c r="E36" s="6">
        <f t="shared" si="2"/>
        <v>142.48255219999999</v>
      </c>
      <c r="F36" s="6">
        <f t="shared" ref="F36:F76" si="5">G168</f>
        <v>411.99</v>
      </c>
      <c r="G36" s="6">
        <f t="shared" ref="G36:G90" si="6">F36*1.8017</f>
        <v>742.2823830000001</v>
      </c>
      <c r="H36" s="6">
        <f t="shared" si="3"/>
        <v>589.70924779999996</v>
      </c>
      <c r="I36" s="6">
        <f t="shared" si="4"/>
        <v>1062.484183</v>
      </c>
    </row>
    <row r="37" spans="1:9" x14ac:dyDescent="0.25">
      <c r="A37" t="s">
        <v>32</v>
      </c>
      <c r="B37" s="16">
        <v>6.9699999999999996E-3</v>
      </c>
      <c r="C37" s="6">
        <f t="shared" si="0"/>
        <v>177.71924780000001</v>
      </c>
      <c r="D37" s="6">
        <f t="shared" si="1"/>
        <v>320.20179999999999</v>
      </c>
      <c r="E37" s="6">
        <f t="shared" si="2"/>
        <v>142.48255219999999</v>
      </c>
      <c r="F37" s="6">
        <f t="shared" si="5"/>
        <v>411.99</v>
      </c>
      <c r="G37" s="6">
        <f t="shared" si="6"/>
        <v>742.2823830000001</v>
      </c>
      <c r="H37" s="6">
        <f t="shared" si="3"/>
        <v>589.70924779999996</v>
      </c>
      <c r="I37" s="6">
        <f t="shared" si="4"/>
        <v>1062.484183</v>
      </c>
    </row>
    <row r="38" spans="1:9" x14ac:dyDescent="0.25">
      <c r="A38" t="s">
        <v>33</v>
      </c>
      <c r="B38" s="16">
        <v>6.9699999999999996E-3</v>
      </c>
      <c r="C38" s="6">
        <f t="shared" si="0"/>
        <v>177.71924780000001</v>
      </c>
      <c r="D38" s="6">
        <f t="shared" si="1"/>
        <v>320.20179999999999</v>
      </c>
      <c r="E38" s="6">
        <f t="shared" si="2"/>
        <v>142.48255219999999</v>
      </c>
      <c r="F38" s="6">
        <f t="shared" si="5"/>
        <v>411.99</v>
      </c>
      <c r="G38" s="6">
        <f t="shared" si="6"/>
        <v>742.2823830000001</v>
      </c>
      <c r="H38" s="6">
        <f t="shared" si="3"/>
        <v>589.70924779999996</v>
      </c>
      <c r="I38" s="6">
        <f t="shared" si="4"/>
        <v>1062.484183</v>
      </c>
    </row>
    <row r="39" spans="1:9" x14ac:dyDescent="0.25">
      <c r="A39" t="s">
        <v>34</v>
      </c>
      <c r="B39" s="16">
        <v>6.9699999999999996E-3</v>
      </c>
      <c r="C39" s="6">
        <f t="shared" si="0"/>
        <v>177.71924780000001</v>
      </c>
      <c r="D39" s="6">
        <f t="shared" si="1"/>
        <v>320.20179999999999</v>
      </c>
      <c r="E39" s="6">
        <f t="shared" si="2"/>
        <v>142.48255219999999</v>
      </c>
      <c r="F39" s="6">
        <f t="shared" si="5"/>
        <v>104.37</v>
      </c>
      <c r="G39" s="6">
        <f t="shared" si="6"/>
        <v>188.043429</v>
      </c>
      <c r="H39" s="6">
        <f t="shared" si="3"/>
        <v>282.08924780000001</v>
      </c>
      <c r="I39" s="6">
        <f t="shared" si="4"/>
        <v>508.24522899999999</v>
      </c>
    </row>
    <row r="40" spans="1:9" x14ac:dyDescent="0.25">
      <c r="A40" t="s">
        <v>35</v>
      </c>
      <c r="B40" s="16">
        <v>7.1300000000000001E-3</v>
      </c>
      <c r="C40" s="6">
        <f t="shared" si="0"/>
        <v>181.79888620000003</v>
      </c>
      <c r="D40" s="6">
        <f t="shared" si="1"/>
        <v>327.55220000000003</v>
      </c>
      <c r="E40" s="6">
        <f t="shared" si="2"/>
        <v>145.7533138</v>
      </c>
      <c r="F40" s="6">
        <f t="shared" si="5"/>
        <v>411.99</v>
      </c>
      <c r="G40" s="6">
        <f t="shared" si="6"/>
        <v>742.2823830000001</v>
      </c>
      <c r="H40" s="6">
        <f t="shared" si="3"/>
        <v>593.78888619999998</v>
      </c>
      <c r="I40" s="6">
        <f t="shared" si="4"/>
        <v>1069.8345830000001</v>
      </c>
    </row>
    <row r="41" spans="1:9" x14ac:dyDescent="0.25">
      <c r="A41" t="s">
        <v>36</v>
      </c>
      <c r="B41" s="16">
        <v>7.1300000000000001E-3</v>
      </c>
      <c r="C41" s="6">
        <f t="shared" si="0"/>
        <v>181.79888620000003</v>
      </c>
      <c r="D41" s="6">
        <f t="shared" si="1"/>
        <v>327.55220000000003</v>
      </c>
      <c r="E41" s="6">
        <f t="shared" si="2"/>
        <v>145.7533138</v>
      </c>
      <c r="F41" s="6">
        <f t="shared" si="5"/>
        <v>104.37</v>
      </c>
      <c r="G41" s="6">
        <f t="shared" si="6"/>
        <v>188.043429</v>
      </c>
      <c r="H41" s="6">
        <f t="shared" si="3"/>
        <v>286.16888620000003</v>
      </c>
      <c r="I41" s="6">
        <f t="shared" si="4"/>
        <v>515.59562900000003</v>
      </c>
    </row>
    <row r="42" spans="1:9" x14ac:dyDescent="0.25">
      <c r="A42" t="s">
        <v>37</v>
      </c>
      <c r="B42" s="16">
        <v>6.9699999999999996E-3</v>
      </c>
      <c r="C42" s="6">
        <f t="shared" si="0"/>
        <v>177.71924780000001</v>
      </c>
      <c r="D42" s="6">
        <f t="shared" si="1"/>
        <v>320.20179999999999</v>
      </c>
      <c r="E42" s="6">
        <f t="shared" si="2"/>
        <v>142.48255219999999</v>
      </c>
      <c r="F42" s="6">
        <f t="shared" si="5"/>
        <v>411.99</v>
      </c>
      <c r="G42" s="6">
        <f t="shared" si="6"/>
        <v>742.2823830000001</v>
      </c>
      <c r="H42" s="6">
        <f t="shared" si="3"/>
        <v>589.70924779999996</v>
      </c>
      <c r="I42" s="6">
        <f t="shared" si="4"/>
        <v>1062.484183</v>
      </c>
    </row>
    <row r="43" spans="1:9" x14ac:dyDescent="0.25">
      <c r="A43" t="s">
        <v>38</v>
      </c>
      <c r="B43" s="16">
        <v>6.9699999999999996E-3</v>
      </c>
      <c r="C43" s="6">
        <f t="shared" si="0"/>
        <v>177.71924780000001</v>
      </c>
      <c r="D43" s="6">
        <f t="shared" si="1"/>
        <v>320.20179999999999</v>
      </c>
      <c r="E43" s="6">
        <f t="shared" si="2"/>
        <v>142.48255219999999</v>
      </c>
      <c r="F43" s="6">
        <f t="shared" si="5"/>
        <v>411.99</v>
      </c>
      <c r="G43" s="6">
        <f t="shared" si="6"/>
        <v>742.2823830000001</v>
      </c>
      <c r="H43" s="6">
        <f t="shared" si="3"/>
        <v>589.70924779999996</v>
      </c>
      <c r="I43" s="6">
        <f t="shared" si="4"/>
        <v>1062.484183</v>
      </c>
    </row>
    <row r="44" spans="1:9" x14ac:dyDescent="0.25">
      <c r="A44" t="s">
        <v>39</v>
      </c>
      <c r="B44" s="16">
        <v>6.9699999999999996E-3</v>
      </c>
      <c r="C44" s="6">
        <f t="shared" si="0"/>
        <v>177.71924780000001</v>
      </c>
      <c r="D44" s="6">
        <f t="shared" si="1"/>
        <v>320.20179999999999</v>
      </c>
      <c r="E44" s="6">
        <f t="shared" si="2"/>
        <v>142.48255219999999</v>
      </c>
      <c r="F44" s="6">
        <f t="shared" si="5"/>
        <v>411.99</v>
      </c>
      <c r="G44" s="6">
        <f t="shared" si="6"/>
        <v>742.2823830000001</v>
      </c>
      <c r="H44" s="6">
        <f t="shared" si="3"/>
        <v>589.70924779999996</v>
      </c>
      <c r="I44" s="6">
        <f t="shared" si="4"/>
        <v>1062.484183</v>
      </c>
    </row>
    <row r="45" spans="1:9" x14ac:dyDescent="0.25">
      <c r="A45" t="s">
        <v>40</v>
      </c>
      <c r="B45" s="16">
        <v>6.9699999999999996E-3</v>
      </c>
      <c r="C45" s="6">
        <f t="shared" si="0"/>
        <v>177.71924780000001</v>
      </c>
      <c r="D45" s="6">
        <f t="shared" si="1"/>
        <v>320.20179999999999</v>
      </c>
      <c r="E45" s="6">
        <f t="shared" si="2"/>
        <v>142.48255219999999</v>
      </c>
      <c r="F45" s="6">
        <f t="shared" si="5"/>
        <v>411.99</v>
      </c>
      <c r="G45" s="6">
        <f t="shared" si="6"/>
        <v>742.2823830000001</v>
      </c>
      <c r="H45" s="6">
        <f t="shared" si="3"/>
        <v>589.70924779999996</v>
      </c>
      <c r="I45" s="6">
        <f t="shared" si="4"/>
        <v>1062.484183</v>
      </c>
    </row>
    <row r="46" spans="1:9" x14ac:dyDescent="0.25">
      <c r="A46" t="s">
        <v>41</v>
      </c>
      <c r="B46" s="16">
        <v>6.9699999999999996E-3</v>
      </c>
      <c r="C46" s="6">
        <f t="shared" si="0"/>
        <v>177.71924780000001</v>
      </c>
      <c r="D46" s="6">
        <f t="shared" si="1"/>
        <v>320.20179999999999</v>
      </c>
      <c r="E46" s="6">
        <f t="shared" si="2"/>
        <v>142.48255219999999</v>
      </c>
      <c r="F46" s="6">
        <f t="shared" si="5"/>
        <v>411.99</v>
      </c>
      <c r="G46" s="6">
        <f t="shared" si="6"/>
        <v>742.2823830000001</v>
      </c>
      <c r="H46" s="6">
        <f t="shared" si="3"/>
        <v>589.70924779999996</v>
      </c>
      <c r="I46" s="6">
        <f t="shared" si="4"/>
        <v>1062.484183</v>
      </c>
    </row>
    <row r="47" spans="1:9" x14ac:dyDescent="0.25">
      <c r="A47" t="s">
        <v>42</v>
      </c>
      <c r="B47" s="16">
        <v>6.9699999999999996E-3</v>
      </c>
      <c r="C47" s="6">
        <f t="shared" si="0"/>
        <v>177.71924780000001</v>
      </c>
      <c r="D47" s="6">
        <f t="shared" si="1"/>
        <v>320.20179999999999</v>
      </c>
      <c r="E47" s="6">
        <f t="shared" si="2"/>
        <v>142.48255219999999</v>
      </c>
      <c r="F47" s="6">
        <f t="shared" si="5"/>
        <v>411.99</v>
      </c>
      <c r="G47" s="6">
        <f t="shared" si="6"/>
        <v>742.2823830000001</v>
      </c>
      <c r="H47" s="6">
        <f t="shared" si="3"/>
        <v>589.70924779999996</v>
      </c>
      <c r="I47" s="6">
        <f t="shared" si="4"/>
        <v>1062.484183</v>
      </c>
    </row>
    <row r="48" spans="1:9" x14ac:dyDescent="0.25">
      <c r="A48" t="s">
        <v>43</v>
      </c>
      <c r="B48" s="16">
        <v>6.9699999999999996E-3</v>
      </c>
      <c r="C48" s="6">
        <f t="shared" si="0"/>
        <v>177.71924780000001</v>
      </c>
      <c r="D48" s="6">
        <f t="shared" si="1"/>
        <v>320.20179999999999</v>
      </c>
      <c r="E48" s="6">
        <f t="shared" si="2"/>
        <v>142.48255219999999</v>
      </c>
      <c r="F48" s="6">
        <f t="shared" si="5"/>
        <v>411.99</v>
      </c>
      <c r="G48" s="6">
        <f t="shared" si="6"/>
        <v>742.2823830000001</v>
      </c>
      <c r="H48" s="6">
        <f t="shared" si="3"/>
        <v>589.70924779999996</v>
      </c>
      <c r="I48" s="6">
        <f t="shared" si="4"/>
        <v>1062.484183</v>
      </c>
    </row>
    <row r="49" spans="1:9" x14ac:dyDescent="0.25">
      <c r="A49" t="s">
        <v>44</v>
      </c>
      <c r="B49" s="16">
        <v>5.4600000000000004E-3</v>
      </c>
      <c r="C49" s="6">
        <f t="shared" si="0"/>
        <v>139.21766040000003</v>
      </c>
      <c r="D49" s="6">
        <f t="shared" si="1"/>
        <v>250.83240000000001</v>
      </c>
      <c r="E49" s="6">
        <f t="shared" si="2"/>
        <v>111.61473959999998</v>
      </c>
      <c r="F49" s="6">
        <f t="shared" si="5"/>
        <v>323.42</v>
      </c>
      <c r="G49" s="6">
        <f t="shared" si="6"/>
        <v>582.70581400000003</v>
      </c>
      <c r="H49" s="6">
        <f t="shared" si="3"/>
        <v>462.63766040000007</v>
      </c>
      <c r="I49" s="6">
        <f t="shared" si="4"/>
        <v>833.53821400000004</v>
      </c>
    </row>
    <row r="50" spans="1:9" x14ac:dyDescent="0.25">
      <c r="A50" t="s">
        <v>45</v>
      </c>
      <c r="B50" s="16">
        <v>5.3900000000000007E-3</v>
      </c>
      <c r="C50" s="6">
        <f t="shared" si="0"/>
        <v>137.43281860000002</v>
      </c>
      <c r="D50" s="6">
        <f t="shared" si="1"/>
        <v>247.61660000000003</v>
      </c>
      <c r="E50" s="6">
        <f t="shared" si="2"/>
        <v>110.18378140000002</v>
      </c>
      <c r="F50" s="6">
        <f t="shared" si="5"/>
        <v>66.430000000000007</v>
      </c>
      <c r="G50" s="6">
        <f t="shared" si="6"/>
        <v>119.68693100000002</v>
      </c>
      <c r="H50" s="6">
        <f t="shared" si="3"/>
        <v>203.86281860000003</v>
      </c>
      <c r="I50" s="6">
        <f t="shared" si="4"/>
        <v>367.30353100000002</v>
      </c>
    </row>
    <row r="51" spans="1:9" x14ac:dyDescent="0.25">
      <c r="A51" t="s">
        <v>46</v>
      </c>
      <c r="B51" s="16">
        <v>5.3900000000000007E-3</v>
      </c>
      <c r="C51" s="6">
        <f t="shared" si="0"/>
        <v>137.43281860000002</v>
      </c>
      <c r="D51" s="6">
        <f t="shared" si="1"/>
        <v>247.61660000000003</v>
      </c>
      <c r="E51" s="6">
        <f t="shared" si="2"/>
        <v>110.18378140000002</v>
      </c>
      <c r="F51" s="6">
        <f t="shared" si="5"/>
        <v>66.430000000000007</v>
      </c>
      <c r="G51" s="6">
        <f t="shared" si="6"/>
        <v>119.68693100000002</v>
      </c>
      <c r="H51" s="6">
        <f t="shared" si="3"/>
        <v>203.86281860000003</v>
      </c>
      <c r="I51" s="6">
        <f t="shared" si="4"/>
        <v>367.30353100000002</v>
      </c>
    </row>
    <row r="52" spans="1:9" x14ac:dyDescent="0.25">
      <c r="A52" t="s">
        <v>47</v>
      </c>
      <c r="B52" s="16">
        <v>5.3900000000000007E-3</v>
      </c>
      <c r="C52" s="6">
        <f t="shared" si="0"/>
        <v>137.43281860000002</v>
      </c>
      <c r="D52" s="6">
        <f t="shared" si="1"/>
        <v>247.61660000000003</v>
      </c>
      <c r="E52" s="6">
        <f t="shared" si="2"/>
        <v>110.18378140000002</v>
      </c>
      <c r="F52" s="6">
        <f t="shared" si="5"/>
        <v>66.430000000000007</v>
      </c>
      <c r="G52" s="6">
        <f t="shared" si="6"/>
        <v>119.68693100000002</v>
      </c>
      <c r="H52" s="6">
        <f t="shared" si="3"/>
        <v>203.86281860000003</v>
      </c>
      <c r="I52" s="6">
        <f t="shared" si="4"/>
        <v>367.30353100000002</v>
      </c>
    </row>
    <row r="53" spans="1:9" x14ac:dyDescent="0.25">
      <c r="A53" t="s">
        <v>48</v>
      </c>
      <c r="B53" s="16">
        <v>5.3900000000000007E-3</v>
      </c>
      <c r="C53" s="6">
        <f t="shared" si="0"/>
        <v>137.43281860000002</v>
      </c>
      <c r="D53" s="6">
        <f t="shared" si="1"/>
        <v>247.61660000000003</v>
      </c>
      <c r="E53" s="6">
        <f t="shared" si="2"/>
        <v>110.18378140000002</v>
      </c>
      <c r="F53" s="6">
        <f t="shared" si="5"/>
        <v>323.42</v>
      </c>
      <c r="G53" s="6">
        <f t="shared" si="6"/>
        <v>582.70581400000003</v>
      </c>
      <c r="H53" s="6">
        <f t="shared" si="3"/>
        <v>460.85281860000003</v>
      </c>
      <c r="I53" s="6">
        <f t="shared" si="4"/>
        <v>830.32241400000009</v>
      </c>
    </row>
    <row r="54" spans="1:9" x14ac:dyDescent="0.25">
      <c r="A54" t="s">
        <v>49</v>
      </c>
      <c r="B54" s="16">
        <v>5.3900000000000007E-3</v>
      </c>
      <c r="C54" s="6">
        <f t="shared" si="0"/>
        <v>137.43281860000002</v>
      </c>
      <c r="D54" s="6">
        <f t="shared" si="1"/>
        <v>247.61660000000003</v>
      </c>
      <c r="E54" s="6">
        <f t="shared" si="2"/>
        <v>110.18378140000002</v>
      </c>
      <c r="F54" s="6">
        <f t="shared" si="5"/>
        <v>66.430000000000007</v>
      </c>
      <c r="G54" s="6">
        <f t="shared" si="6"/>
        <v>119.68693100000002</v>
      </c>
      <c r="H54" s="6">
        <f t="shared" si="3"/>
        <v>203.86281860000003</v>
      </c>
      <c r="I54" s="6">
        <f t="shared" si="4"/>
        <v>367.30353100000002</v>
      </c>
    </row>
    <row r="55" spans="1:9" x14ac:dyDescent="0.25">
      <c r="A55" t="s">
        <v>50</v>
      </c>
      <c r="B55" s="16">
        <v>5.3900000000000007E-3</v>
      </c>
      <c r="C55" s="6">
        <f t="shared" si="0"/>
        <v>137.43281860000002</v>
      </c>
      <c r="D55" s="6">
        <f t="shared" si="1"/>
        <v>247.61660000000003</v>
      </c>
      <c r="E55" s="6">
        <f t="shared" si="2"/>
        <v>110.18378140000002</v>
      </c>
      <c r="F55" s="6">
        <f t="shared" si="5"/>
        <v>66.430000000000007</v>
      </c>
      <c r="G55" s="6">
        <f t="shared" si="6"/>
        <v>119.68693100000002</v>
      </c>
      <c r="H55" s="6">
        <f t="shared" si="3"/>
        <v>203.86281860000003</v>
      </c>
      <c r="I55" s="6">
        <f t="shared" si="4"/>
        <v>367.30353100000002</v>
      </c>
    </row>
    <row r="56" spans="1:9" x14ac:dyDescent="0.25">
      <c r="A56" t="s">
        <v>51</v>
      </c>
      <c r="B56" s="16">
        <v>5.3900000000000007E-3</v>
      </c>
      <c r="C56" s="6">
        <f t="shared" si="0"/>
        <v>137.43281860000002</v>
      </c>
      <c r="D56" s="6">
        <f t="shared" si="1"/>
        <v>247.61660000000003</v>
      </c>
      <c r="E56" s="6">
        <f t="shared" si="2"/>
        <v>110.18378140000002</v>
      </c>
      <c r="F56" s="6">
        <f t="shared" si="5"/>
        <v>66.430000000000007</v>
      </c>
      <c r="G56" s="6">
        <f t="shared" si="6"/>
        <v>119.68693100000002</v>
      </c>
      <c r="H56" s="6">
        <f t="shared" si="3"/>
        <v>203.86281860000003</v>
      </c>
      <c r="I56" s="6">
        <f t="shared" si="4"/>
        <v>367.30353100000002</v>
      </c>
    </row>
    <row r="57" spans="1:9" x14ac:dyDescent="0.25">
      <c r="A57" t="s">
        <v>52</v>
      </c>
      <c r="B57" s="16">
        <v>5.3900000000000007E-3</v>
      </c>
      <c r="C57" s="6">
        <f t="shared" si="0"/>
        <v>137.43281860000002</v>
      </c>
      <c r="D57" s="6">
        <f t="shared" si="1"/>
        <v>247.61660000000003</v>
      </c>
      <c r="E57" s="6">
        <f t="shared" si="2"/>
        <v>110.18378140000002</v>
      </c>
      <c r="F57" s="6">
        <f t="shared" si="5"/>
        <v>66.430000000000007</v>
      </c>
      <c r="G57" s="6">
        <f t="shared" si="6"/>
        <v>119.68693100000002</v>
      </c>
      <c r="H57" s="6">
        <f t="shared" si="3"/>
        <v>203.86281860000003</v>
      </c>
      <c r="I57" s="6">
        <f t="shared" si="4"/>
        <v>367.30353100000002</v>
      </c>
    </row>
    <row r="58" spans="1:9" x14ac:dyDescent="0.25">
      <c r="A58" t="s">
        <v>53</v>
      </c>
      <c r="B58" s="16">
        <v>5.4600000000000004E-3</v>
      </c>
      <c r="C58" s="6">
        <f t="shared" si="0"/>
        <v>139.21766040000003</v>
      </c>
      <c r="D58" s="6">
        <f t="shared" si="1"/>
        <v>250.83240000000001</v>
      </c>
      <c r="E58" s="6">
        <f t="shared" si="2"/>
        <v>111.61473959999998</v>
      </c>
      <c r="F58" s="6">
        <f t="shared" si="5"/>
        <v>323.42</v>
      </c>
      <c r="G58" s="6">
        <f t="shared" si="6"/>
        <v>582.70581400000003</v>
      </c>
      <c r="H58" s="6">
        <f t="shared" si="3"/>
        <v>462.63766040000007</v>
      </c>
      <c r="I58" s="6">
        <f t="shared" si="4"/>
        <v>833.53821400000004</v>
      </c>
    </row>
    <row r="59" spans="1:9" x14ac:dyDescent="0.25">
      <c r="A59" t="s">
        <v>54</v>
      </c>
      <c r="B59" s="16">
        <v>5.4600000000000004E-3</v>
      </c>
      <c r="C59" s="6">
        <f t="shared" si="0"/>
        <v>139.21766040000003</v>
      </c>
      <c r="D59" s="6">
        <f t="shared" si="1"/>
        <v>250.83240000000001</v>
      </c>
      <c r="E59" s="6">
        <f t="shared" si="2"/>
        <v>111.61473959999998</v>
      </c>
      <c r="F59" s="6">
        <f t="shared" si="5"/>
        <v>66.430000000000007</v>
      </c>
      <c r="G59" s="6">
        <f t="shared" si="6"/>
        <v>119.68693100000002</v>
      </c>
      <c r="H59" s="6">
        <f t="shared" si="3"/>
        <v>205.64766040000003</v>
      </c>
      <c r="I59" s="6">
        <f t="shared" si="4"/>
        <v>370.51933100000002</v>
      </c>
    </row>
    <row r="60" spans="1:9" x14ac:dyDescent="0.25">
      <c r="A60" t="s">
        <v>55</v>
      </c>
      <c r="B60" s="16">
        <v>5.3900000000000007E-3</v>
      </c>
      <c r="C60" s="6">
        <f t="shared" si="0"/>
        <v>137.43281860000002</v>
      </c>
      <c r="D60" s="6">
        <f t="shared" si="1"/>
        <v>247.61660000000003</v>
      </c>
      <c r="E60" s="6">
        <f t="shared" si="2"/>
        <v>110.18378140000002</v>
      </c>
      <c r="F60" s="6">
        <f t="shared" si="5"/>
        <v>66.430000000000007</v>
      </c>
      <c r="G60" s="6">
        <f t="shared" si="6"/>
        <v>119.68693100000002</v>
      </c>
      <c r="H60" s="6">
        <f t="shared" si="3"/>
        <v>203.86281860000003</v>
      </c>
      <c r="I60" s="6">
        <f t="shared" si="4"/>
        <v>367.30353100000002</v>
      </c>
    </row>
    <row r="61" spans="1:9" x14ac:dyDescent="0.25">
      <c r="A61" t="s">
        <v>56</v>
      </c>
      <c r="B61" s="16">
        <v>5.3900000000000007E-3</v>
      </c>
      <c r="C61" s="6">
        <f t="shared" si="0"/>
        <v>137.43281860000002</v>
      </c>
      <c r="D61" s="6">
        <f t="shared" si="1"/>
        <v>247.61660000000003</v>
      </c>
      <c r="E61" s="6">
        <f t="shared" si="2"/>
        <v>110.18378140000002</v>
      </c>
      <c r="F61" s="6">
        <f t="shared" si="5"/>
        <v>323.42</v>
      </c>
      <c r="G61" s="6">
        <f t="shared" si="6"/>
        <v>582.70581400000003</v>
      </c>
      <c r="H61" s="6">
        <f t="shared" si="3"/>
        <v>460.85281860000003</v>
      </c>
      <c r="I61" s="6">
        <f t="shared" si="4"/>
        <v>830.32241400000009</v>
      </c>
    </row>
    <row r="62" spans="1:9" x14ac:dyDescent="0.25">
      <c r="A62" t="s">
        <v>57</v>
      </c>
      <c r="B62" s="16">
        <v>5.3900000000000007E-3</v>
      </c>
      <c r="C62" s="6">
        <f t="shared" si="0"/>
        <v>137.43281860000002</v>
      </c>
      <c r="D62" s="6">
        <f t="shared" si="1"/>
        <v>247.61660000000003</v>
      </c>
      <c r="E62" s="6">
        <f t="shared" si="2"/>
        <v>110.18378140000002</v>
      </c>
      <c r="F62" s="6">
        <f t="shared" si="5"/>
        <v>323.42</v>
      </c>
      <c r="G62" s="6">
        <f t="shared" si="6"/>
        <v>582.70581400000003</v>
      </c>
      <c r="H62" s="6">
        <f t="shared" si="3"/>
        <v>460.85281860000003</v>
      </c>
      <c r="I62" s="6">
        <f t="shared" si="4"/>
        <v>830.32241400000009</v>
      </c>
    </row>
    <row r="63" spans="1:9" x14ac:dyDescent="0.25">
      <c r="A63" t="s">
        <v>58</v>
      </c>
      <c r="B63" s="16">
        <v>5.3900000000000007E-3</v>
      </c>
      <c r="C63" s="6">
        <f t="shared" si="0"/>
        <v>137.43281860000002</v>
      </c>
      <c r="D63" s="6">
        <f t="shared" si="1"/>
        <v>247.61660000000003</v>
      </c>
      <c r="E63" s="6">
        <f t="shared" si="2"/>
        <v>110.18378140000002</v>
      </c>
      <c r="F63" s="6">
        <f t="shared" si="5"/>
        <v>323.42</v>
      </c>
      <c r="G63" s="6">
        <f t="shared" si="6"/>
        <v>582.70581400000003</v>
      </c>
      <c r="H63" s="6">
        <f t="shared" si="3"/>
        <v>460.85281860000003</v>
      </c>
      <c r="I63" s="6">
        <f t="shared" si="4"/>
        <v>830.32241400000009</v>
      </c>
    </row>
    <row r="64" spans="1:9" x14ac:dyDescent="0.25">
      <c r="A64" t="s">
        <v>59</v>
      </c>
      <c r="B64" s="16">
        <v>5.3900000000000007E-3</v>
      </c>
      <c r="C64" s="6">
        <f t="shared" si="0"/>
        <v>137.43281860000002</v>
      </c>
      <c r="D64" s="6">
        <f t="shared" si="1"/>
        <v>247.61660000000003</v>
      </c>
      <c r="E64" s="6">
        <f t="shared" si="2"/>
        <v>110.18378140000002</v>
      </c>
      <c r="F64" s="6">
        <f t="shared" si="5"/>
        <v>66.430000000000007</v>
      </c>
      <c r="G64" s="6">
        <f t="shared" si="6"/>
        <v>119.68693100000002</v>
      </c>
      <c r="H64" s="6">
        <f t="shared" si="3"/>
        <v>203.86281860000003</v>
      </c>
      <c r="I64" s="6">
        <f t="shared" si="4"/>
        <v>367.30353100000002</v>
      </c>
    </row>
    <row r="65" spans="1:9" x14ac:dyDescent="0.25">
      <c r="A65" t="s">
        <v>60</v>
      </c>
      <c r="B65" s="16">
        <v>5.3900000000000007E-3</v>
      </c>
      <c r="C65" s="6">
        <f t="shared" si="0"/>
        <v>137.43281860000002</v>
      </c>
      <c r="D65" s="6">
        <f t="shared" si="1"/>
        <v>247.61660000000003</v>
      </c>
      <c r="E65" s="6">
        <f t="shared" si="2"/>
        <v>110.18378140000002</v>
      </c>
      <c r="F65" s="6">
        <f t="shared" si="5"/>
        <v>66.430000000000007</v>
      </c>
      <c r="G65" s="6">
        <f t="shared" si="6"/>
        <v>119.68693100000002</v>
      </c>
      <c r="H65" s="6">
        <f t="shared" si="3"/>
        <v>203.86281860000003</v>
      </c>
      <c r="I65" s="6">
        <f t="shared" si="4"/>
        <v>367.30353100000002</v>
      </c>
    </row>
    <row r="66" spans="1:9" x14ac:dyDescent="0.25">
      <c r="A66" t="s">
        <v>61</v>
      </c>
      <c r="B66" s="16">
        <v>5.3900000000000007E-3</v>
      </c>
      <c r="C66" s="6">
        <f t="shared" si="0"/>
        <v>137.43281860000002</v>
      </c>
      <c r="D66" s="6">
        <f t="shared" si="1"/>
        <v>247.61660000000003</v>
      </c>
      <c r="E66" s="6">
        <f t="shared" si="2"/>
        <v>110.18378140000002</v>
      </c>
      <c r="F66" s="6">
        <f t="shared" si="5"/>
        <v>66.430000000000007</v>
      </c>
      <c r="G66" s="6">
        <f t="shared" si="6"/>
        <v>119.68693100000002</v>
      </c>
      <c r="H66" s="6">
        <f t="shared" si="3"/>
        <v>203.86281860000003</v>
      </c>
      <c r="I66" s="6">
        <f t="shared" si="4"/>
        <v>367.30353100000002</v>
      </c>
    </row>
    <row r="67" spans="1:9" x14ac:dyDescent="0.25">
      <c r="A67" t="s">
        <v>62</v>
      </c>
      <c r="B67" s="16">
        <v>5.3900000000000007E-3</v>
      </c>
      <c r="C67" s="6">
        <f t="shared" si="0"/>
        <v>137.43281860000002</v>
      </c>
      <c r="D67" s="6">
        <f t="shared" si="1"/>
        <v>247.61660000000003</v>
      </c>
      <c r="E67" s="6">
        <f t="shared" si="2"/>
        <v>110.18378140000002</v>
      </c>
      <c r="F67" s="6">
        <f t="shared" si="5"/>
        <v>66.430000000000007</v>
      </c>
      <c r="G67" s="6">
        <f t="shared" si="6"/>
        <v>119.68693100000002</v>
      </c>
      <c r="H67" s="6">
        <f t="shared" si="3"/>
        <v>203.86281860000003</v>
      </c>
      <c r="I67" s="6">
        <f t="shared" si="4"/>
        <v>367.30353100000002</v>
      </c>
    </row>
    <row r="68" spans="1:9" x14ac:dyDescent="0.25">
      <c r="A68" t="s">
        <v>63</v>
      </c>
      <c r="B68" s="16">
        <v>5.4600000000000004E-3</v>
      </c>
      <c r="C68" s="6">
        <f t="shared" si="0"/>
        <v>139.21766040000003</v>
      </c>
      <c r="D68" s="6">
        <f t="shared" si="1"/>
        <v>250.83240000000001</v>
      </c>
      <c r="E68" s="6">
        <f t="shared" si="2"/>
        <v>111.61473959999998</v>
      </c>
      <c r="F68" s="6">
        <f t="shared" si="5"/>
        <v>66.430000000000007</v>
      </c>
      <c r="G68" s="6">
        <f t="shared" si="6"/>
        <v>119.68693100000002</v>
      </c>
      <c r="H68" s="6">
        <f t="shared" si="3"/>
        <v>205.64766040000003</v>
      </c>
      <c r="I68" s="6">
        <f t="shared" si="4"/>
        <v>370.51933100000002</v>
      </c>
    </row>
    <row r="69" spans="1:9" x14ac:dyDescent="0.25">
      <c r="A69" t="s">
        <v>64</v>
      </c>
      <c r="B69" s="16">
        <v>5.4600000000000004E-3</v>
      </c>
      <c r="C69" s="6">
        <f t="shared" si="0"/>
        <v>139.21766040000003</v>
      </c>
      <c r="D69" s="6">
        <f t="shared" si="1"/>
        <v>250.83240000000001</v>
      </c>
      <c r="E69" s="6">
        <f t="shared" si="2"/>
        <v>111.61473959999998</v>
      </c>
      <c r="F69" s="6">
        <f t="shared" si="5"/>
        <v>323.42</v>
      </c>
      <c r="G69" s="6">
        <f t="shared" si="6"/>
        <v>582.70581400000003</v>
      </c>
      <c r="H69" s="6">
        <f t="shared" si="3"/>
        <v>462.63766040000007</v>
      </c>
      <c r="I69" s="6">
        <f t="shared" si="4"/>
        <v>833.53821400000004</v>
      </c>
    </row>
    <row r="70" spans="1:9" x14ac:dyDescent="0.25">
      <c r="A70" t="s">
        <v>65</v>
      </c>
      <c r="B70" s="16">
        <v>5.3900000000000007E-3</v>
      </c>
      <c r="C70" s="6">
        <f t="shared" si="0"/>
        <v>137.43281860000002</v>
      </c>
      <c r="D70" s="6">
        <f t="shared" si="1"/>
        <v>247.61660000000003</v>
      </c>
      <c r="E70" s="6">
        <f t="shared" si="2"/>
        <v>110.18378140000002</v>
      </c>
      <c r="F70" s="6">
        <f t="shared" si="5"/>
        <v>323.42</v>
      </c>
      <c r="G70" s="6">
        <f t="shared" si="6"/>
        <v>582.70581400000003</v>
      </c>
      <c r="H70" s="6">
        <f t="shared" si="3"/>
        <v>460.85281860000003</v>
      </c>
      <c r="I70" s="6">
        <f t="shared" si="4"/>
        <v>830.32241400000009</v>
      </c>
    </row>
    <row r="71" spans="1:9" x14ac:dyDescent="0.25">
      <c r="A71" t="s">
        <v>66</v>
      </c>
      <c r="B71" s="16">
        <v>5.3900000000000007E-3</v>
      </c>
      <c r="C71" s="6">
        <f t="shared" ref="C71:C134" si="7">25497.74*B71</f>
        <v>137.43281860000002</v>
      </c>
      <c r="D71" s="6">
        <f t="shared" ref="D71:D134" si="8">45940*B71</f>
        <v>247.61660000000003</v>
      </c>
      <c r="E71" s="6">
        <f t="shared" ref="E71:E134" si="9">D71-C71</f>
        <v>110.18378140000002</v>
      </c>
      <c r="F71" s="6">
        <f t="shared" si="5"/>
        <v>66.430000000000007</v>
      </c>
      <c r="G71" s="6">
        <f t="shared" si="6"/>
        <v>119.68693100000002</v>
      </c>
      <c r="H71" s="6">
        <f t="shared" ref="H71:H134" si="10">C71+F71</f>
        <v>203.86281860000003</v>
      </c>
      <c r="I71" s="6">
        <f t="shared" ref="I71:I134" si="11">D71+G71</f>
        <v>367.30353100000002</v>
      </c>
    </row>
    <row r="72" spans="1:9" x14ac:dyDescent="0.25">
      <c r="A72" t="s">
        <v>67</v>
      </c>
      <c r="B72" s="16">
        <v>5.3900000000000007E-3</v>
      </c>
      <c r="C72" s="6">
        <f t="shared" si="7"/>
        <v>137.43281860000002</v>
      </c>
      <c r="D72" s="6">
        <f t="shared" si="8"/>
        <v>247.61660000000003</v>
      </c>
      <c r="E72" s="6">
        <f t="shared" si="9"/>
        <v>110.18378140000002</v>
      </c>
      <c r="F72" s="6">
        <f t="shared" si="5"/>
        <v>323.42</v>
      </c>
      <c r="G72" s="6">
        <f t="shared" si="6"/>
        <v>582.70581400000003</v>
      </c>
      <c r="H72" s="6">
        <f t="shared" si="10"/>
        <v>460.85281860000003</v>
      </c>
      <c r="I72" s="6">
        <f t="shared" si="11"/>
        <v>830.32241400000009</v>
      </c>
    </row>
    <row r="73" spans="1:9" x14ac:dyDescent="0.25">
      <c r="A73" t="s">
        <v>68</v>
      </c>
      <c r="B73" s="16">
        <v>5.3900000000000007E-3</v>
      </c>
      <c r="C73" s="6">
        <f t="shared" si="7"/>
        <v>137.43281860000002</v>
      </c>
      <c r="D73" s="6">
        <f t="shared" si="8"/>
        <v>247.61660000000003</v>
      </c>
      <c r="E73" s="6">
        <f t="shared" si="9"/>
        <v>110.18378140000002</v>
      </c>
      <c r="F73" s="6">
        <f t="shared" si="5"/>
        <v>323.42</v>
      </c>
      <c r="G73" s="6">
        <f t="shared" si="6"/>
        <v>582.70581400000003</v>
      </c>
      <c r="H73" s="6">
        <f t="shared" si="10"/>
        <v>460.85281860000003</v>
      </c>
      <c r="I73" s="6">
        <f t="shared" si="11"/>
        <v>830.32241400000009</v>
      </c>
    </row>
    <row r="74" spans="1:9" x14ac:dyDescent="0.25">
      <c r="A74" t="s">
        <v>69</v>
      </c>
      <c r="B74" s="16">
        <v>5.3900000000000007E-3</v>
      </c>
      <c r="C74" s="6">
        <f t="shared" si="7"/>
        <v>137.43281860000002</v>
      </c>
      <c r="D74" s="6">
        <f t="shared" si="8"/>
        <v>247.61660000000003</v>
      </c>
      <c r="E74" s="6">
        <f t="shared" si="9"/>
        <v>110.18378140000002</v>
      </c>
      <c r="F74" s="6">
        <f t="shared" si="5"/>
        <v>323.42</v>
      </c>
      <c r="G74" s="6">
        <f t="shared" si="6"/>
        <v>582.70581400000003</v>
      </c>
      <c r="H74" s="6">
        <f t="shared" si="10"/>
        <v>460.85281860000003</v>
      </c>
      <c r="I74" s="6">
        <f t="shared" si="11"/>
        <v>830.32241400000009</v>
      </c>
    </row>
    <row r="75" spans="1:9" x14ac:dyDescent="0.25">
      <c r="A75" t="s">
        <v>70</v>
      </c>
      <c r="B75" s="16">
        <v>5.3900000000000007E-3</v>
      </c>
      <c r="C75" s="6">
        <f t="shared" si="7"/>
        <v>137.43281860000002</v>
      </c>
      <c r="D75" s="6">
        <f t="shared" si="8"/>
        <v>247.61660000000003</v>
      </c>
      <c r="E75" s="6">
        <f t="shared" si="9"/>
        <v>110.18378140000002</v>
      </c>
      <c r="F75" s="6">
        <f t="shared" si="5"/>
        <v>66.430000000000007</v>
      </c>
      <c r="G75" s="6">
        <f t="shared" si="6"/>
        <v>119.68693100000002</v>
      </c>
      <c r="H75" s="6">
        <f t="shared" si="10"/>
        <v>203.86281860000003</v>
      </c>
      <c r="I75" s="6">
        <f t="shared" si="11"/>
        <v>367.30353100000002</v>
      </c>
    </row>
    <row r="76" spans="1:9" x14ac:dyDescent="0.25">
      <c r="A76" t="s">
        <v>71</v>
      </c>
      <c r="B76" s="16">
        <v>5.3900000000000007E-3</v>
      </c>
      <c r="C76" s="6">
        <f t="shared" si="7"/>
        <v>137.43281860000002</v>
      </c>
      <c r="D76" s="6">
        <f t="shared" si="8"/>
        <v>247.61660000000003</v>
      </c>
      <c r="E76" s="6">
        <f t="shared" si="9"/>
        <v>110.18378140000002</v>
      </c>
      <c r="F76" s="6">
        <f t="shared" si="5"/>
        <v>66.430000000000007</v>
      </c>
      <c r="G76" s="6">
        <f t="shared" si="6"/>
        <v>119.68693100000002</v>
      </c>
      <c r="H76" s="6">
        <f t="shared" si="10"/>
        <v>203.86281860000003</v>
      </c>
      <c r="I76" s="6">
        <f t="shared" si="11"/>
        <v>367.30353100000002</v>
      </c>
    </row>
    <row r="77" spans="1:9" x14ac:dyDescent="0.25">
      <c r="A77" t="s">
        <v>72</v>
      </c>
      <c r="B77" s="16">
        <v>5.3900000000000007E-3</v>
      </c>
      <c r="C77" s="6">
        <f t="shared" si="7"/>
        <v>137.43281860000002</v>
      </c>
      <c r="D77" s="6">
        <f t="shared" si="8"/>
        <v>247.61660000000003</v>
      </c>
      <c r="E77" s="6">
        <f t="shared" si="9"/>
        <v>110.18378140000002</v>
      </c>
      <c r="F77" s="6"/>
      <c r="G77" s="6"/>
      <c r="H77" s="6">
        <f t="shared" si="10"/>
        <v>137.43281860000002</v>
      </c>
      <c r="I77" s="6">
        <f t="shared" si="11"/>
        <v>247.61660000000003</v>
      </c>
    </row>
    <row r="78" spans="1:9" x14ac:dyDescent="0.25">
      <c r="A78" t="s">
        <v>73</v>
      </c>
      <c r="B78" s="16">
        <v>5.4600000000000004E-3</v>
      </c>
      <c r="C78" s="6">
        <f t="shared" si="7"/>
        <v>139.21766040000003</v>
      </c>
      <c r="D78" s="6">
        <f t="shared" si="8"/>
        <v>250.83240000000001</v>
      </c>
      <c r="E78" s="6">
        <f t="shared" si="9"/>
        <v>111.61473959999998</v>
      </c>
      <c r="F78" s="6"/>
      <c r="G78" s="6"/>
      <c r="H78" s="6">
        <f t="shared" si="10"/>
        <v>139.21766040000003</v>
      </c>
      <c r="I78" s="6">
        <f t="shared" si="11"/>
        <v>250.83240000000001</v>
      </c>
    </row>
    <row r="79" spans="1:9" x14ac:dyDescent="0.25">
      <c r="A79" t="s">
        <v>74</v>
      </c>
      <c r="B79" s="16">
        <v>9.8200000000000006E-3</v>
      </c>
      <c r="C79" s="6">
        <f t="shared" si="7"/>
        <v>250.38780680000002</v>
      </c>
      <c r="D79" s="6">
        <f t="shared" si="8"/>
        <v>451.13080000000002</v>
      </c>
      <c r="E79" s="6">
        <f t="shared" si="9"/>
        <v>200.7429932</v>
      </c>
      <c r="F79" s="6"/>
      <c r="G79" s="6"/>
      <c r="H79" s="6">
        <f t="shared" si="10"/>
        <v>250.38780680000002</v>
      </c>
      <c r="I79" s="6">
        <f t="shared" si="11"/>
        <v>451.13080000000002</v>
      </c>
    </row>
    <row r="80" spans="1:9" x14ac:dyDescent="0.25">
      <c r="A80" t="s">
        <v>75</v>
      </c>
      <c r="B80" s="16">
        <v>1.6390000000000002E-2</v>
      </c>
      <c r="C80" s="6">
        <f t="shared" si="7"/>
        <v>417.90795860000009</v>
      </c>
      <c r="D80" s="6">
        <f t="shared" si="8"/>
        <v>752.95660000000009</v>
      </c>
      <c r="E80" s="6">
        <f t="shared" si="9"/>
        <v>335.04864140000001</v>
      </c>
      <c r="F80" s="6"/>
      <c r="G80" s="6"/>
      <c r="H80" s="6">
        <f t="shared" si="10"/>
        <v>417.90795860000009</v>
      </c>
      <c r="I80" s="6">
        <f t="shared" si="11"/>
        <v>752.95660000000009</v>
      </c>
    </row>
    <row r="81" spans="1:9" x14ac:dyDescent="0.25">
      <c r="A81" t="s">
        <v>76</v>
      </c>
      <c r="B81" s="16">
        <v>6.6300000000000005E-3</v>
      </c>
      <c r="C81" s="6">
        <f t="shared" si="7"/>
        <v>169.05001620000002</v>
      </c>
      <c r="D81" s="6">
        <f t="shared" si="8"/>
        <v>304.5822</v>
      </c>
      <c r="E81" s="6">
        <f t="shared" si="9"/>
        <v>135.53218379999998</v>
      </c>
      <c r="F81" s="6">
        <f>G209</f>
        <v>46.03</v>
      </c>
      <c r="G81" s="6">
        <f t="shared" si="6"/>
        <v>82.932251000000008</v>
      </c>
      <c r="H81" s="6">
        <f t="shared" si="10"/>
        <v>215.08001620000002</v>
      </c>
      <c r="I81" s="6">
        <f t="shared" si="11"/>
        <v>387.51445100000001</v>
      </c>
    </row>
    <row r="82" spans="1:9" x14ac:dyDescent="0.25">
      <c r="A82" t="s">
        <v>77</v>
      </c>
      <c r="B82" s="16">
        <v>6.6300000000000005E-3</v>
      </c>
      <c r="C82" s="6">
        <f t="shared" si="7"/>
        <v>169.05001620000002</v>
      </c>
      <c r="D82" s="6">
        <f t="shared" si="8"/>
        <v>304.5822</v>
      </c>
      <c r="E82" s="6">
        <f t="shared" si="9"/>
        <v>135.53218379999998</v>
      </c>
      <c r="F82" s="6">
        <f t="shared" ref="F82:F90" si="12">G210</f>
        <v>46.03</v>
      </c>
      <c r="G82" s="6">
        <f t="shared" si="6"/>
        <v>82.932251000000008</v>
      </c>
      <c r="H82" s="6">
        <f t="shared" si="10"/>
        <v>215.08001620000002</v>
      </c>
      <c r="I82" s="6">
        <f t="shared" si="11"/>
        <v>387.51445100000001</v>
      </c>
    </row>
    <row r="83" spans="1:9" x14ac:dyDescent="0.25">
      <c r="A83" t="s">
        <v>78</v>
      </c>
      <c r="B83" s="16">
        <v>6.6300000000000005E-3</v>
      </c>
      <c r="C83" s="6">
        <f t="shared" si="7"/>
        <v>169.05001620000002</v>
      </c>
      <c r="D83" s="6">
        <f t="shared" si="8"/>
        <v>304.5822</v>
      </c>
      <c r="E83" s="6">
        <f t="shared" si="9"/>
        <v>135.53218379999998</v>
      </c>
      <c r="F83" s="6">
        <f t="shared" si="12"/>
        <v>46.03</v>
      </c>
      <c r="G83" s="6">
        <f t="shared" si="6"/>
        <v>82.932251000000008</v>
      </c>
      <c r="H83" s="6">
        <f t="shared" si="10"/>
        <v>215.08001620000002</v>
      </c>
      <c r="I83" s="6">
        <f t="shared" si="11"/>
        <v>387.51445100000001</v>
      </c>
    </row>
    <row r="84" spans="1:9" x14ac:dyDescent="0.25">
      <c r="A84" t="s">
        <v>79</v>
      </c>
      <c r="B84" s="16">
        <v>6.6300000000000005E-3</v>
      </c>
      <c r="C84" s="6">
        <f t="shared" si="7"/>
        <v>169.05001620000002</v>
      </c>
      <c r="D84" s="6">
        <f t="shared" si="8"/>
        <v>304.5822</v>
      </c>
      <c r="E84" s="6">
        <f t="shared" si="9"/>
        <v>135.53218379999998</v>
      </c>
      <c r="F84" s="6">
        <f t="shared" si="12"/>
        <v>46.03</v>
      </c>
      <c r="G84" s="6">
        <f t="shared" si="6"/>
        <v>82.932251000000008</v>
      </c>
      <c r="H84" s="6">
        <f t="shared" si="10"/>
        <v>215.08001620000002</v>
      </c>
      <c r="I84" s="6">
        <f t="shared" si="11"/>
        <v>387.51445100000001</v>
      </c>
    </row>
    <row r="85" spans="1:9" x14ac:dyDescent="0.25">
      <c r="A85" t="s">
        <v>80</v>
      </c>
      <c r="B85" s="16">
        <v>6.6300000000000005E-3</v>
      </c>
      <c r="C85" s="6">
        <f t="shared" si="7"/>
        <v>169.05001620000002</v>
      </c>
      <c r="D85" s="6">
        <f t="shared" si="8"/>
        <v>304.5822</v>
      </c>
      <c r="E85" s="6">
        <f t="shared" si="9"/>
        <v>135.53218379999998</v>
      </c>
      <c r="F85" s="6">
        <f t="shared" si="12"/>
        <v>46.03</v>
      </c>
      <c r="G85" s="6">
        <f t="shared" si="6"/>
        <v>82.932251000000008</v>
      </c>
      <c r="H85" s="6">
        <f t="shared" si="10"/>
        <v>215.08001620000002</v>
      </c>
      <c r="I85" s="6">
        <f t="shared" si="11"/>
        <v>387.51445100000001</v>
      </c>
    </row>
    <row r="86" spans="1:9" x14ac:dyDescent="0.25">
      <c r="A86" t="s">
        <v>81</v>
      </c>
      <c r="B86" s="16">
        <v>6.6300000000000005E-3</v>
      </c>
      <c r="C86" s="6">
        <f t="shared" si="7"/>
        <v>169.05001620000002</v>
      </c>
      <c r="D86" s="6">
        <f t="shared" si="8"/>
        <v>304.5822</v>
      </c>
      <c r="E86" s="6">
        <f t="shared" si="9"/>
        <v>135.53218379999998</v>
      </c>
      <c r="F86" s="6">
        <f t="shared" si="12"/>
        <v>46.03</v>
      </c>
      <c r="G86" s="6">
        <f t="shared" si="6"/>
        <v>82.932251000000008</v>
      </c>
      <c r="H86" s="6">
        <f t="shared" si="10"/>
        <v>215.08001620000002</v>
      </c>
      <c r="I86" s="6">
        <f t="shared" si="11"/>
        <v>387.51445100000001</v>
      </c>
    </row>
    <row r="87" spans="1:9" x14ac:dyDescent="0.25">
      <c r="A87" t="s">
        <v>82</v>
      </c>
      <c r="B87" s="16">
        <v>6.6300000000000005E-3</v>
      </c>
      <c r="C87" s="6">
        <f t="shared" si="7"/>
        <v>169.05001620000002</v>
      </c>
      <c r="D87" s="6">
        <f t="shared" si="8"/>
        <v>304.5822</v>
      </c>
      <c r="E87" s="6">
        <f t="shared" si="9"/>
        <v>135.53218379999998</v>
      </c>
      <c r="F87" s="6">
        <f t="shared" si="12"/>
        <v>46.03</v>
      </c>
      <c r="G87" s="6">
        <f t="shared" si="6"/>
        <v>82.932251000000008</v>
      </c>
      <c r="H87" s="6">
        <f t="shared" si="10"/>
        <v>215.08001620000002</v>
      </c>
      <c r="I87" s="6">
        <f t="shared" si="11"/>
        <v>387.51445100000001</v>
      </c>
    </row>
    <row r="88" spans="1:9" x14ac:dyDescent="0.25">
      <c r="A88" t="s">
        <v>83</v>
      </c>
      <c r="B88" s="16">
        <v>6.6300000000000005E-3</v>
      </c>
      <c r="C88" s="6">
        <f t="shared" si="7"/>
        <v>169.05001620000002</v>
      </c>
      <c r="D88" s="6">
        <f t="shared" si="8"/>
        <v>304.5822</v>
      </c>
      <c r="E88" s="6">
        <f t="shared" si="9"/>
        <v>135.53218379999998</v>
      </c>
      <c r="F88" s="6">
        <f t="shared" si="12"/>
        <v>46.03</v>
      </c>
      <c r="G88" s="6">
        <f t="shared" si="6"/>
        <v>82.932251000000008</v>
      </c>
      <c r="H88" s="6">
        <f t="shared" si="10"/>
        <v>215.08001620000002</v>
      </c>
      <c r="I88" s="6">
        <f t="shared" si="11"/>
        <v>387.51445100000001</v>
      </c>
    </row>
    <row r="89" spans="1:9" x14ac:dyDescent="0.25">
      <c r="A89" t="s">
        <v>84</v>
      </c>
      <c r="B89" s="16">
        <v>6.6300000000000005E-3</v>
      </c>
      <c r="C89" s="6">
        <f t="shared" si="7"/>
        <v>169.05001620000002</v>
      </c>
      <c r="D89" s="6">
        <f t="shared" si="8"/>
        <v>304.5822</v>
      </c>
      <c r="E89" s="6">
        <f t="shared" si="9"/>
        <v>135.53218379999998</v>
      </c>
      <c r="F89" s="6">
        <f t="shared" si="12"/>
        <v>46.03</v>
      </c>
      <c r="G89" s="6">
        <f t="shared" si="6"/>
        <v>82.932251000000008</v>
      </c>
      <c r="H89" s="6">
        <f t="shared" si="10"/>
        <v>215.08001620000002</v>
      </c>
      <c r="I89" s="6">
        <f t="shared" si="11"/>
        <v>387.51445100000001</v>
      </c>
    </row>
    <row r="90" spans="1:9" x14ac:dyDescent="0.25">
      <c r="A90" t="s">
        <v>85</v>
      </c>
      <c r="B90" s="16">
        <v>6.6300000000000005E-3</v>
      </c>
      <c r="C90" s="6">
        <f t="shared" si="7"/>
        <v>169.05001620000002</v>
      </c>
      <c r="D90" s="6">
        <f t="shared" si="8"/>
        <v>304.5822</v>
      </c>
      <c r="E90" s="6">
        <f t="shared" si="9"/>
        <v>135.53218379999998</v>
      </c>
      <c r="F90" s="6">
        <f t="shared" si="12"/>
        <v>46.03</v>
      </c>
      <c r="G90" s="6">
        <f t="shared" si="6"/>
        <v>82.932251000000008</v>
      </c>
      <c r="H90" s="6">
        <f t="shared" si="10"/>
        <v>215.08001620000002</v>
      </c>
      <c r="I90" s="6">
        <f t="shared" si="11"/>
        <v>387.51445100000001</v>
      </c>
    </row>
    <row r="91" spans="1:9" x14ac:dyDescent="0.25">
      <c r="A91" t="s">
        <v>86</v>
      </c>
      <c r="B91" s="16">
        <v>5.0699999999999999E-3</v>
      </c>
      <c r="C91" s="6">
        <f t="shared" si="7"/>
        <v>129.2735418</v>
      </c>
      <c r="D91" s="6">
        <f t="shared" si="8"/>
        <v>232.91579999999999</v>
      </c>
      <c r="E91" s="6">
        <f t="shared" si="9"/>
        <v>103.64225819999999</v>
      </c>
      <c r="F91" s="6"/>
      <c r="G91" s="6"/>
      <c r="H91" s="6">
        <f t="shared" si="10"/>
        <v>129.2735418</v>
      </c>
      <c r="I91" s="6">
        <f t="shared" si="11"/>
        <v>232.91579999999999</v>
      </c>
    </row>
    <row r="92" spans="1:9" x14ac:dyDescent="0.25">
      <c r="A92" t="s">
        <v>87</v>
      </c>
      <c r="B92" s="16">
        <v>6.8100000000000009E-3</v>
      </c>
      <c r="C92" s="6">
        <f t="shared" si="7"/>
        <v>173.63960940000004</v>
      </c>
      <c r="D92" s="6">
        <f t="shared" si="8"/>
        <v>312.85140000000007</v>
      </c>
      <c r="E92" s="6">
        <f t="shared" si="9"/>
        <v>139.21179060000003</v>
      </c>
      <c r="F92" s="6"/>
      <c r="G92" s="6"/>
      <c r="H92" s="6">
        <f t="shared" si="10"/>
        <v>173.63960940000004</v>
      </c>
      <c r="I92" s="6">
        <f t="shared" si="11"/>
        <v>312.85140000000007</v>
      </c>
    </row>
    <row r="93" spans="1:9" x14ac:dyDescent="0.25">
      <c r="A93" t="s">
        <v>88</v>
      </c>
      <c r="B93" s="16">
        <v>4.9900000000000005E-3</v>
      </c>
      <c r="C93" s="6">
        <f t="shared" si="7"/>
        <v>127.23372260000002</v>
      </c>
      <c r="D93" s="6">
        <f t="shared" si="8"/>
        <v>229.24060000000003</v>
      </c>
      <c r="E93" s="6">
        <f t="shared" si="9"/>
        <v>102.00687740000001</v>
      </c>
      <c r="F93" s="6"/>
      <c r="G93" s="6"/>
      <c r="H93" s="6">
        <f t="shared" si="10"/>
        <v>127.23372260000002</v>
      </c>
      <c r="I93" s="6">
        <f t="shared" si="11"/>
        <v>229.24060000000003</v>
      </c>
    </row>
    <row r="94" spans="1:9" x14ac:dyDescent="0.25">
      <c r="A94" t="s">
        <v>89</v>
      </c>
      <c r="B94" s="16">
        <v>5.2300000000000003E-3</v>
      </c>
      <c r="C94" s="6">
        <f t="shared" si="7"/>
        <v>133.35318020000003</v>
      </c>
      <c r="D94" s="6">
        <f t="shared" si="8"/>
        <v>240.26620000000003</v>
      </c>
      <c r="E94" s="6">
        <f t="shared" si="9"/>
        <v>106.9130198</v>
      </c>
      <c r="F94" s="6"/>
      <c r="G94" s="6"/>
      <c r="H94" s="6">
        <f t="shared" si="10"/>
        <v>133.35318020000003</v>
      </c>
      <c r="I94" s="6">
        <f t="shared" si="11"/>
        <v>240.26620000000003</v>
      </c>
    </row>
    <row r="95" spans="1:9" x14ac:dyDescent="0.25">
      <c r="A95" t="s">
        <v>90</v>
      </c>
      <c r="B95" s="16">
        <v>5.2300000000000003E-3</v>
      </c>
      <c r="C95" s="6">
        <f t="shared" si="7"/>
        <v>133.35318020000003</v>
      </c>
      <c r="D95" s="6">
        <f t="shared" si="8"/>
        <v>240.26620000000003</v>
      </c>
      <c r="E95" s="6">
        <f t="shared" si="9"/>
        <v>106.9130198</v>
      </c>
      <c r="F95" s="6"/>
      <c r="G95" s="6"/>
      <c r="H95" s="6">
        <f t="shared" si="10"/>
        <v>133.35318020000003</v>
      </c>
      <c r="I95" s="6">
        <f t="shared" si="11"/>
        <v>240.26620000000003</v>
      </c>
    </row>
    <row r="96" spans="1:9" x14ac:dyDescent="0.25">
      <c r="A96" t="s">
        <v>91</v>
      </c>
      <c r="B96" s="16">
        <v>5.6999999999999993E-3</v>
      </c>
      <c r="C96" s="6">
        <f t="shared" si="7"/>
        <v>145.337118</v>
      </c>
      <c r="D96" s="6">
        <f t="shared" si="8"/>
        <v>261.85799999999995</v>
      </c>
      <c r="E96" s="6">
        <f t="shared" si="9"/>
        <v>116.52088199999994</v>
      </c>
      <c r="F96" s="6"/>
      <c r="G96" s="6"/>
      <c r="H96" s="6">
        <f t="shared" si="10"/>
        <v>145.337118</v>
      </c>
      <c r="I96" s="6">
        <f t="shared" si="11"/>
        <v>261.85799999999995</v>
      </c>
    </row>
    <row r="97" spans="1:9" x14ac:dyDescent="0.25">
      <c r="A97" t="s">
        <v>92</v>
      </c>
      <c r="B97" s="16">
        <v>4.9900000000000005E-3</v>
      </c>
      <c r="C97" s="6">
        <f t="shared" si="7"/>
        <v>127.23372260000002</v>
      </c>
      <c r="D97" s="6">
        <f t="shared" si="8"/>
        <v>229.24060000000003</v>
      </c>
      <c r="E97" s="6">
        <f t="shared" si="9"/>
        <v>102.00687740000001</v>
      </c>
      <c r="F97" s="6"/>
      <c r="G97" s="6"/>
      <c r="H97" s="6">
        <f t="shared" si="10"/>
        <v>127.23372260000002</v>
      </c>
      <c r="I97" s="6">
        <f t="shared" si="11"/>
        <v>229.24060000000003</v>
      </c>
    </row>
    <row r="98" spans="1:9" x14ac:dyDescent="0.25">
      <c r="A98" t="s">
        <v>93</v>
      </c>
      <c r="B98" s="16">
        <v>5.2300000000000003E-3</v>
      </c>
      <c r="C98" s="6">
        <f t="shared" si="7"/>
        <v>133.35318020000003</v>
      </c>
      <c r="D98" s="6">
        <f t="shared" si="8"/>
        <v>240.26620000000003</v>
      </c>
      <c r="E98" s="6">
        <f t="shared" si="9"/>
        <v>106.9130198</v>
      </c>
      <c r="F98" s="6"/>
      <c r="G98" s="6"/>
      <c r="H98" s="6">
        <f t="shared" si="10"/>
        <v>133.35318020000003</v>
      </c>
      <c r="I98" s="6">
        <f t="shared" si="11"/>
        <v>240.26620000000003</v>
      </c>
    </row>
    <row r="99" spans="1:9" x14ac:dyDescent="0.25">
      <c r="A99" t="s">
        <v>94</v>
      </c>
      <c r="B99" s="16">
        <v>5.0699999999999999E-3</v>
      </c>
      <c r="C99" s="6">
        <f t="shared" si="7"/>
        <v>129.2735418</v>
      </c>
      <c r="D99" s="6">
        <f t="shared" si="8"/>
        <v>232.91579999999999</v>
      </c>
      <c r="E99" s="6">
        <f t="shared" si="9"/>
        <v>103.64225819999999</v>
      </c>
      <c r="F99" s="6"/>
      <c r="G99" s="6"/>
      <c r="H99" s="6">
        <f t="shared" si="10"/>
        <v>129.2735418</v>
      </c>
      <c r="I99" s="6">
        <f t="shared" si="11"/>
        <v>232.91579999999999</v>
      </c>
    </row>
    <row r="100" spans="1:9" x14ac:dyDescent="0.25">
      <c r="A100" t="s">
        <v>95</v>
      </c>
      <c r="B100" s="16">
        <v>6.8100000000000009E-3</v>
      </c>
      <c r="C100" s="6">
        <f t="shared" si="7"/>
        <v>173.63960940000004</v>
      </c>
      <c r="D100" s="6">
        <f t="shared" si="8"/>
        <v>312.85140000000007</v>
      </c>
      <c r="E100" s="6">
        <f t="shared" si="9"/>
        <v>139.21179060000003</v>
      </c>
      <c r="F100" s="6"/>
      <c r="G100" s="6"/>
      <c r="H100" s="6">
        <f t="shared" si="10"/>
        <v>173.63960940000004</v>
      </c>
      <c r="I100" s="6">
        <f t="shared" si="11"/>
        <v>312.85140000000007</v>
      </c>
    </row>
    <row r="101" spans="1:9" x14ac:dyDescent="0.25">
      <c r="A101" t="s">
        <v>96</v>
      </c>
      <c r="B101" s="16">
        <v>8.8700000000000011E-3</v>
      </c>
      <c r="C101" s="6">
        <f t="shared" si="7"/>
        <v>226.16495380000003</v>
      </c>
      <c r="D101" s="6">
        <f t="shared" si="8"/>
        <v>407.48780000000005</v>
      </c>
      <c r="E101" s="6">
        <f t="shared" si="9"/>
        <v>181.32284620000001</v>
      </c>
      <c r="F101" s="6"/>
      <c r="G101" s="6"/>
      <c r="H101" s="6">
        <f t="shared" si="10"/>
        <v>226.16495380000003</v>
      </c>
      <c r="I101" s="6">
        <f t="shared" si="11"/>
        <v>407.48780000000005</v>
      </c>
    </row>
    <row r="102" spans="1:9" x14ac:dyDescent="0.25">
      <c r="A102" t="s">
        <v>97</v>
      </c>
      <c r="B102" s="16">
        <v>7.1300000000000001E-3</v>
      </c>
      <c r="C102" s="6">
        <f t="shared" si="7"/>
        <v>181.79888620000003</v>
      </c>
      <c r="D102" s="6">
        <f t="shared" si="8"/>
        <v>327.55220000000003</v>
      </c>
      <c r="E102" s="6">
        <f t="shared" si="9"/>
        <v>145.7533138</v>
      </c>
      <c r="F102" s="6"/>
      <c r="G102" s="6"/>
      <c r="H102" s="6">
        <f t="shared" si="10"/>
        <v>181.79888620000003</v>
      </c>
      <c r="I102" s="6">
        <f t="shared" si="11"/>
        <v>327.55220000000003</v>
      </c>
    </row>
    <row r="103" spans="1:9" x14ac:dyDescent="0.25">
      <c r="A103" t="s">
        <v>98</v>
      </c>
      <c r="B103" s="16">
        <v>5.0699999999999999E-3</v>
      </c>
      <c r="C103" s="6">
        <f t="shared" si="7"/>
        <v>129.2735418</v>
      </c>
      <c r="D103" s="6">
        <f t="shared" si="8"/>
        <v>232.91579999999999</v>
      </c>
      <c r="E103" s="6">
        <f t="shared" si="9"/>
        <v>103.64225819999999</v>
      </c>
      <c r="F103" s="6"/>
      <c r="G103" s="6"/>
      <c r="H103" s="6">
        <f t="shared" si="10"/>
        <v>129.2735418</v>
      </c>
      <c r="I103" s="6">
        <f t="shared" si="11"/>
        <v>232.91579999999999</v>
      </c>
    </row>
    <row r="104" spans="1:9" x14ac:dyDescent="0.25">
      <c r="A104" t="s">
        <v>99</v>
      </c>
      <c r="B104" s="16">
        <v>6.8100000000000009E-3</v>
      </c>
      <c r="C104" s="6">
        <f t="shared" si="7"/>
        <v>173.63960940000004</v>
      </c>
      <c r="D104" s="6">
        <f t="shared" si="8"/>
        <v>312.85140000000007</v>
      </c>
      <c r="E104" s="6">
        <f t="shared" si="9"/>
        <v>139.21179060000003</v>
      </c>
      <c r="F104" s="6"/>
      <c r="G104" s="6"/>
      <c r="H104" s="6">
        <f t="shared" si="10"/>
        <v>173.63960940000004</v>
      </c>
      <c r="I104" s="6">
        <f t="shared" si="11"/>
        <v>312.85140000000007</v>
      </c>
    </row>
    <row r="105" spans="1:9" x14ac:dyDescent="0.25">
      <c r="A105" t="s">
        <v>100</v>
      </c>
      <c r="B105" s="16">
        <v>5.0699999999999999E-3</v>
      </c>
      <c r="C105" s="6">
        <f t="shared" si="7"/>
        <v>129.2735418</v>
      </c>
      <c r="D105" s="6">
        <f t="shared" si="8"/>
        <v>232.91579999999999</v>
      </c>
      <c r="E105" s="6">
        <f t="shared" si="9"/>
        <v>103.64225819999999</v>
      </c>
      <c r="F105" s="6"/>
      <c r="G105" s="6"/>
      <c r="H105" s="6">
        <f t="shared" si="10"/>
        <v>129.2735418</v>
      </c>
      <c r="I105" s="6">
        <f t="shared" si="11"/>
        <v>232.91579999999999</v>
      </c>
    </row>
    <row r="106" spans="1:9" x14ac:dyDescent="0.25">
      <c r="A106" t="s">
        <v>101</v>
      </c>
      <c r="B106" s="16">
        <v>5.2300000000000003E-3</v>
      </c>
      <c r="C106" s="6">
        <f t="shared" si="7"/>
        <v>133.35318020000003</v>
      </c>
      <c r="D106" s="6">
        <f t="shared" si="8"/>
        <v>240.26620000000003</v>
      </c>
      <c r="E106" s="6">
        <f t="shared" si="9"/>
        <v>106.9130198</v>
      </c>
      <c r="F106" s="6"/>
      <c r="G106" s="6"/>
      <c r="H106" s="6">
        <f t="shared" si="10"/>
        <v>133.35318020000003</v>
      </c>
      <c r="I106" s="6">
        <f t="shared" si="11"/>
        <v>240.26620000000003</v>
      </c>
    </row>
    <row r="107" spans="1:9" x14ac:dyDescent="0.25">
      <c r="A107" t="s">
        <v>102</v>
      </c>
      <c r="B107" s="16">
        <v>5.94E-3</v>
      </c>
      <c r="C107" s="6">
        <f t="shared" si="7"/>
        <v>151.45657560000001</v>
      </c>
      <c r="D107" s="6">
        <f t="shared" si="8"/>
        <v>272.8836</v>
      </c>
      <c r="E107" s="6">
        <f t="shared" si="9"/>
        <v>121.42702439999999</v>
      </c>
      <c r="F107" s="6"/>
      <c r="G107" s="6"/>
      <c r="H107" s="6">
        <f t="shared" si="10"/>
        <v>151.45657560000001</v>
      </c>
      <c r="I107" s="6">
        <f t="shared" si="11"/>
        <v>272.8836</v>
      </c>
    </row>
    <row r="108" spans="1:9" x14ac:dyDescent="0.25">
      <c r="A108" t="s">
        <v>103</v>
      </c>
      <c r="B108" s="16">
        <v>5.0699999999999999E-3</v>
      </c>
      <c r="C108" s="6">
        <f t="shared" si="7"/>
        <v>129.2735418</v>
      </c>
      <c r="D108" s="6">
        <f t="shared" si="8"/>
        <v>232.91579999999999</v>
      </c>
      <c r="E108" s="6">
        <f t="shared" si="9"/>
        <v>103.64225819999999</v>
      </c>
      <c r="F108" s="6"/>
      <c r="G108" s="6"/>
      <c r="H108" s="6">
        <f t="shared" si="10"/>
        <v>129.2735418</v>
      </c>
      <c r="I108" s="6">
        <f t="shared" si="11"/>
        <v>232.91579999999999</v>
      </c>
    </row>
    <row r="109" spans="1:9" x14ac:dyDescent="0.25">
      <c r="A109" t="s">
        <v>104</v>
      </c>
      <c r="B109" s="16">
        <v>6.7300000000000007E-3</v>
      </c>
      <c r="C109" s="6">
        <f t="shared" si="7"/>
        <v>171.59979020000003</v>
      </c>
      <c r="D109" s="6">
        <f t="shared" si="8"/>
        <v>309.17620000000005</v>
      </c>
      <c r="E109" s="6">
        <f t="shared" si="9"/>
        <v>137.57640980000002</v>
      </c>
      <c r="F109" s="6"/>
      <c r="G109" s="6"/>
      <c r="H109" s="6">
        <f t="shared" si="10"/>
        <v>171.59979020000003</v>
      </c>
      <c r="I109" s="6">
        <f t="shared" si="11"/>
        <v>309.17620000000005</v>
      </c>
    </row>
    <row r="110" spans="1:9" x14ac:dyDescent="0.25">
      <c r="A110" t="s">
        <v>105</v>
      </c>
      <c r="B110" s="16">
        <v>5.2300000000000003E-3</v>
      </c>
      <c r="C110" s="6">
        <f t="shared" si="7"/>
        <v>133.35318020000003</v>
      </c>
      <c r="D110" s="6">
        <f t="shared" si="8"/>
        <v>240.26620000000003</v>
      </c>
      <c r="E110" s="6">
        <f t="shared" si="9"/>
        <v>106.9130198</v>
      </c>
      <c r="F110" s="6"/>
      <c r="G110" s="6"/>
      <c r="H110" s="6">
        <f t="shared" si="10"/>
        <v>133.35318020000003</v>
      </c>
      <c r="I110" s="6">
        <f t="shared" si="11"/>
        <v>240.26620000000003</v>
      </c>
    </row>
    <row r="111" spans="1:9" x14ac:dyDescent="0.25">
      <c r="A111" t="s">
        <v>106</v>
      </c>
      <c r="B111" s="16">
        <v>5.4600000000000004E-3</v>
      </c>
      <c r="C111" s="6">
        <f t="shared" si="7"/>
        <v>139.21766040000003</v>
      </c>
      <c r="D111" s="6">
        <f t="shared" si="8"/>
        <v>250.83240000000001</v>
      </c>
      <c r="E111" s="6">
        <f t="shared" si="9"/>
        <v>111.61473959999998</v>
      </c>
      <c r="F111" s="6">
        <f>G219</f>
        <v>323.42</v>
      </c>
      <c r="G111" s="6">
        <f t="shared" ref="G111:G158" si="13">F111*1.8017</f>
        <v>582.70581400000003</v>
      </c>
      <c r="H111" s="6">
        <f t="shared" si="10"/>
        <v>462.63766040000007</v>
      </c>
      <c r="I111" s="6">
        <f t="shared" si="11"/>
        <v>833.53821400000004</v>
      </c>
    </row>
    <row r="112" spans="1:9" x14ac:dyDescent="0.25">
      <c r="A112" t="s">
        <v>107</v>
      </c>
      <c r="B112" s="16">
        <v>5.3900000000000007E-3</v>
      </c>
      <c r="C112" s="6">
        <f t="shared" si="7"/>
        <v>137.43281860000002</v>
      </c>
      <c r="D112" s="6">
        <f t="shared" si="8"/>
        <v>247.61660000000003</v>
      </c>
      <c r="E112" s="6">
        <f t="shared" si="9"/>
        <v>110.18378140000002</v>
      </c>
      <c r="F112" s="6">
        <f t="shared" ref="F112:F158" si="14">G220</f>
        <v>66.430000000000007</v>
      </c>
      <c r="G112" s="6">
        <f t="shared" si="13"/>
        <v>119.68693100000002</v>
      </c>
      <c r="H112" s="6">
        <f t="shared" si="10"/>
        <v>203.86281860000003</v>
      </c>
      <c r="I112" s="6">
        <f t="shared" si="11"/>
        <v>367.30353100000002</v>
      </c>
    </row>
    <row r="113" spans="1:9" x14ac:dyDescent="0.25">
      <c r="A113" t="s">
        <v>108</v>
      </c>
      <c r="B113" s="16">
        <v>5.3900000000000007E-3</v>
      </c>
      <c r="C113" s="6">
        <f t="shared" si="7"/>
        <v>137.43281860000002</v>
      </c>
      <c r="D113" s="6">
        <f t="shared" si="8"/>
        <v>247.61660000000003</v>
      </c>
      <c r="E113" s="6">
        <f t="shared" si="9"/>
        <v>110.18378140000002</v>
      </c>
      <c r="F113" s="6">
        <f t="shared" si="14"/>
        <v>66.430000000000007</v>
      </c>
      <c r="G113" s="6">
        <f t="shared" si="13"/>
        <v>119.68693100000002</v>
      </c>
      <c r="H113" s="6">
        <f t="shared" si="10"/>
        <v>203.86281860000003</v>
      </c>
      <c r="I113" s="6">
        <f t="shared" si="11"/>
        <v>367.30353100000002</v>
      </c>
    </row>
    <row r="114" spans="1:9" x14ac:dyDescent="0.25">
      <c r="A114" t="s">
        <v>109</v>
      </c>
      <c r="B114" s="16">
        <v>5.3900000000000007E-3</v>
      </c>
      <c r="C114" s="6">
        <f t="shared" si="7"/>
        <v>137.43281860000002</v>
      </c>
      <c r="D114" s="6">
        <f t="shared" si="8"/>
        <v>247.61660000000003</v>
      </c>
      <c r="E114" s="6">
        <f t="shared" si="9"/>
        <v>110.18378140000002</v>
      </c>
      <c r="F114" s="6">
        <f t="shared" si="14"/>
        <v>66.430000000000007</v>
      </c>
      <c r="G114" s="6">
        <f t="shared" si="13"/>
        <v>119.68693100000002</v>
      </c>
      <c r="H114" s="6">
        <f t="shared" si="10"/>
        <v>203.86281860000003</v>
      </c>
      <c r="I114" s="6">
        <f t="shared" si="11"/>
        <v>367.30353100000002</v>
      </c>
    </row>
    <row r="115" spans="1:9" x14ac:dyDescent="0.25">
      <c r="A115" t="s">
        <v>110</v>
      </c>
      <c r="B115" s="16">
        <v>5.3900000000000007E-3</v>
      </c>
      <c r="C115" s="6">
        <f t="shared" si="7"/>
        <v>137.43281860000002</v>
      </c>
      <c r="D115" s="6">
        <f t="shared" si="8"/>
        <v>247.61660000000003</v>
      </c>
      <c r="E115" s="6">
        <f t="shared" si="9"/>
        <v>110.18378140000002</v>
      </c>
      <c r="F115" s="6">
        <f t="shared" si="14"/>
        <v>323.42</v>
      </c>
      <c r="G115" s="6">
        <f t="shared" si="13"/>
        <v>582.70581400000003</v>
      </c>
      <c r="H115" s="6">
        <f t="shared" si="10"/>
        <v>460.85281860000003</v>
      </c>
      <c r="I115" s="6">
        <f t="shared" si="11"/>
        <v>830.32241400000009</v>
      </c>
    </row>
    <row r="116" spans="1:9" x14ac:dyDescent="0.25">
      <c r="A116" t="s">
        <v>111</v>
      </c>
      <c r="B116" s="16">
        <v>5.3900000000000007E-3</v>
      </c>
      <c r="C116" s="6">
        <f t="shared" si="7"/>
        <v>137.43281860000002</v>
      </c>
      <c r="D116" s="6">
        <f t="shared" si="8"/>
        <v>247.61660000000003</v>
      </c>
      <c r="E116" s="6">
        <f t="shared" si="9"/>
        <v>110.18378140000002</v>
      </c>
      <c r="F116" s="6">
        <f t="shared" si="14"/>
        <v>66.430000000000007</v>
      </c>
      <c r="G116" s="6">
        <f t="shared" si="13"/>
        <v>119.68693100000002</v>
      </c>
      <c r="H116" s="6">
        <f t="shared" si="10"/>
        <v>203.86281860000003</v>
      </c>
      <c r="I116" s="6">
        <f t="shared" si="11"/>
        <v>367.30353100000002</v>
      </c>
    </row>
    <row r="117" spans="1:9" x14ac:dyDescent="0.25">
      <c r="A117" t="s">
        <v>112</v>
      </c>
      <c r="B117" s="16">
        <v>5.4600000000000004E-3</v>
      </c>
      <c r="C117" s="6">
        <f t="shared" si="7"/>
        <v>139.21766040000003</v>
      </c>
      <c r="D117" s="6">
        <f t="shared" si="8"/>
        <v>250.83240000000001</v>
      </c>
      <c r="E117" s="6">
        <f t="shared" si="9"/>
        <v>111.61473959999998</v>
      </c>
      <c r="F117" s="6">
        <f t="shared" si="14"/>
        <v>66.430000000000007</v>
      </c>
      <c r="G117" s="6">
        <f t="shared" si="13"/>
        <v>119.68693100000002</v>
      </c>
      <c r="H117" s="6">
        <f t="shared" si="10"/>
        <v>205.64766040000003</v>
      </c>
      <c r="I117" s="6">
        <f t="shared" si="11"/>
        <v>370.51933100000002</v>
      </c>
    </row>
    <row r="118" spans="1:9" x14ac:dyDescent="0.25">
      <c r="A118" t="s">
        <v>113</v>
      </c>
      <c r="B118" s="16">
        <v>5.4600000000000004E-3</v>
      </c>
      <c r="C118" s="6">
        <f t="shared" si="7"/>
        <v>139.21766040000003</v>
      </c>
      <c r="D118" s="6">
        <f t="shared" si="8"/>
        <v>250.83240000000001</v>
      </c>
      <c r="E118" s="6">
        <f t="shared" si="9"/>
        <v>111.61473959999998</v>
      </c>
      <c r="F118" s="6">
        <f t="shared" si="14"/>
        <v>66.430000000000007</v>
      </c>
      <c r="G118" s="6">
        <f t="shared" si="13"/>
        <v>119.68693100000002</v>
      </c>
      <c r="H118" s="6">
        <f t="shared" si="10"/>
        <v>205.64766040000003</v>
      </c>
      <c r="I118" s="6">
        <f t="shared" si="11"/>
        <v>370.51933100000002</v>
      </c>
    </row>
    <row r="119" spans="1:9" x14ac:dyDescent="0.25">
      <c r="A119" t="s">
        <v>114</v>
      </c>
      <c r="B119" s="16">
        <v>5.3900000000000007E-3</v>
      </c>
      <c r="C119" s="6">
        <f t="shared" si="7"/>
        <v>137.43281860000002</v>
      </c>
      <c r="D119" s="6">
        <f t="shared" si="8"/>
        <v>247.61660000000003</v>
      </c>
      <c r="E119" s="6">
        <f t="shared" si="9"/>
        <v>110.18378140000002</v>
      </c>
      <c r="F119" s="6">
        <f t="shared" si="14"/>
        <v>66.430000000000007</v>
      </c>
      <c r="G119" s="6">
        <f t="shared" si="13"/>
        <v>119.68693100000002</v>
      </c>
      <c r="H119" s="6">
        <f t="shared" si="10"/>
        <v>203.86281860000003</v>
      </c>
      <c r="I119" s="6">
        <f t="shared" si="11"/>
        <v>367.30353100000002</v>
      </c>
    </row>
    <row r="120" spans="1:9" x14ac:dyDescent="0.25">
      <c r="A120" t="s">
        <v>115</v>
      </c>
      <c r="B120" s="16">
        <v>5.3900000000000007E-3</v>
      </c>
      <c r="C120" s="6">
        <f t="shared" si="7"/>
        <v>137.43281860000002</v>
      </c>
      <c r="D120" s="6">
        <f t="shared" si="8"/>
        <v>247.61660000000003</v>
      </c>
      <c r="E120" s="6">
        <f t="shared" si="9"/>
        <v>110.18378140000002</v>
      </c>
      <c r="F120" s="6">
        <f t="shared" si="14"/>
        <v>66.430000000000007</v>
      </c>
      <c r="G120" s="6">
        <f t="shared" si="13"/>
        <v>119.68693100000002</v>
      </c>
      <c r="H120" s="6">
        <f t="shared" si="10"/>
        <v>203.86281860000003</v>
      </c>
      <c r="I120" s="6">
        <f t="shared" si="11"/>
        <v>367.30353100000002</v>
      </c>
    </row>
    <row r="121" spans="1:9" x14ac:dyDescent="0.25">
      <c r="A121" t="s">
        <v>116</v>
      </c>
      <c r="B121" s="16">
        <v>5.3900000000000007E-3</v>
      </c>
      <c r="C121" s="6">
        <f t="shared" si="7"/>
        <v>137.43281860000002</v>
      </c>
      <c r="D121" s="6">
        <f t="shared" si="8"/>
        <v>247.61660000000003</v>
      </c>
      <c r="E121" s="6">
        <f t="shared" si="9"/>
        <v>110.18378140000002</v>
      </c>
      <c r="F121" s="6">
        <f t="shared" si="14"/>
        <v>66.430000000000007</v>
      </c>
      <c r="G121" s="6">
        <f t="shared" si="13"/>
        <v>119.68693100000002</v>
      </c>
      <c r="H121" s="6">
        <f t="shared" si="10"/>
        <v>203.86281860000003</v>
      </c>
      <c r="I121" s="6">
        <f t="shared" si="11"/>
        <v>367.30353100000002</v>
      </c>
    </row>
    <row r="122" spans="1:9" x14ac:dyDescent="0.25">
      <c r="A122" t="s">
        <v>117</v>
      </c>
      <c r="B122" s="16">
        <v>5.3900000000000007E-3</v>
      </c>
      <c r="C122" s="6">
        <f t="shared" si="7"/>
        <v>137.43281860000002</v>
      </c>
      <c r="D122" s="6">
        <f t="shared" si="8"/>
        <v>247.61660000000003</v>
      </c>
      <c r="E122" s="6">
        <f t="shared" si="9"/>
        <v>110.18378140000002</v>
      </c>
      <c r="F122" s="6">
        <f t="shared" si="14"/>
        <v>66.430000000000007</v>
      </c>
      <c r="G122" s="6">
        <f t="shared" si="13"/>
        <v>119.68693100000002</v>
      </c>
      <c r="H122" s="6">
        <f t="shared" si="10"/>
        <v>203.86281860000003</v>
      </c>
      <c r="I122" s="6">
        <f t="shared" si="11"/>
        <v>367.30353100000002</v>
      </c>
    </row>
    <row r="123" spans="1:9" x14ac:dyDescent="0.25">
      <c r="A123" t="s">
        <v>118</v>
      </c>
      <c r="B123" s="16">
        <v>5.3900000000000007E-3</v>
      </c>
      <c r="C123" s="6">
        <f t="shared" si="7"/>
        <v>137.43281860000002</v>
      </c>
      <c r="D123" s="6">
        <f t="shared" si="8"/>
        <v>247.61660000000003</v>
      </c>
      <c r="E123" s="6">
        <f t="shared" si="9"/>
        <v>110.18378140000002</v>
      </c>
      <c r="F123" s="6">
        <f t="shared" si="14"/>
        <v>323.42</v>
      </c>
      <c r="G123" s="6">
        <f t="shared" si="13"/>
        <v>582.70581400000003</v>
      </c>
      <c r="H123" s="6">
        <f t="shared" si="10"/>
        <v>460.85281860000003</v>
      </c>
      <c r="I123" s="6">
        <f t="shared" si="11"/>
        <v>830.32241400000009</v>
      </c>
    </row>
    <row r="124" spans="1:9" x14ac:dyDescent="0.25">
      <c r="A124" t="s">
        <v>119</v>
      </c>
      <c r="B124" s="16">
        <v>5.4600000000000004E-3</v>
      </c>
      <c r="C124" s="6">
        <f t="shared" si="7"/>
        <v>139.21766040000003</v>
      </c>
      <c r="D124" s="6">
        <f t="shared" si="8"/>
        <v>250.83240000000001</v>
      </c>
      <c r="E124" s="6">
        <f t="shared" si="9"/>
        <v>111.61473959999998</v>
      </c>
      <c r="F124" s="6">
        <f t="shared" si="14"/>
        <v>323.42</v>
      </c>
      <c r="G124" s="6">
        <f t="shared" si="13"/>
        <v>582.70581400000003</v>
      </c>
      <c r="H124" s="6">
        <f t="shared" si="10"/>
        <v>462.63766040000007</v>
      </c>
      <c r="I124" s="6">
        <f t="shared" si="11"/>
        <v>833.53821400000004</v>
      </c>
    </row>
    <row r="125" spans="1:9" x14ac:dyDescent="0.25">
      <c r="A125" t="s">
        <v>120</v>
      </c>
      <c r="B125" s="16">
        <v>5.4600000000000004E-3</v>
      </c>
      <c r="C125" s="6">
        <f t="shared" si="7"/>
        <v>139.21766040000003</v>
      </c>
      <c r="D125" s="6">
        <f t="shared" si="8"/>
        <v>250.83240000000001</v>
      </c>
      <c r="E125" s="6">
        <f t="shared" si="9"/>
        <v>111.61473959999998</v>
      </c>
      <c r="F125" s="6">
        <f t="shared" si="14"/>
        <v>66.430000000000007</v>
      </c>
      <c r="G125" s="6">
        <f t="shared" si="13"/>
        <v>119.68693100000002</v>
      </c>
      <c r="H125" s="6">
        <f t="shared" si="10"/>
        <v>205.64766040000003</v>
      </c>
      <c r="I125" s="6">
        <f t="shared" si="11"/>
        <v>370.51933100000002</v>
      </c>
    </row>
    <row r="126" spans="1:9" x14ac:dyDescent="0.25">
      <c r="A126" t="s">
        <v>121</v>
      </c>
      <c r="B126" s="16">
        <v>5.3900000000000007E-3</v>
      </c>
      <c r="C126" s="6">
        <f t="shared" si="7"/>
        <v>137.43281860000002</v>
      </c>
      <c r="D126" s="6">
        <f t="shared" si="8"/>
        <v>247.61660000000003</v>
      </c>
      <c r="E126" s="6">
        <f t="shared" si="9"/>
        <v>110.18378140000002</v>
      </c>
      <c r="F126" s="6">
        <f t="shared" si="14"/>
        <v>323.42</v>
      </c>
      <c r="G126" s="6">
        <f t="shared" si="13"/>
        <v>582.70581400000003</v>
      </c>
      <c r="H126" s="6">
        <f t="shared" si="10"/>
        <v>460.85281860000003</v>
      </c>
      <c r="I126" s="6">
        <f t="shared" si="11"/>
        <v>830.32241400000009</v>
      </c>
    </row>
    <row r="127" spans="1:9" x14ac:dyDescent="0.25">
      <c r="A127" t="s">
        <v>122</v>
      </c>
      <c r="B127" s="16">
        <v>5.3900000000000007E-3</v>
      </c>
      <c r="C127" s="6">
        <f t="shared" si="7"/>
        <v>137.43281860000002</v>
      </c>
      <c r="D127" s="6">
        <f t="shared" si="8"/>
        <v>247.61660000000003</v>
      </c>
      <c r="E127" s="6">
        <f t="shared" si="9"/>
        <v>110.18378140000002</v>
      </c>
      <c r="F127" s="6">
        <f t="shared" si="14"/>
        <v>66.430000000000007</v>
      </c>
      <c r="G127" s="6">
        <f t="shared" si="13"/>
        <v>119.68693100000002</v>
      </c>
      <c r="H127" s="6">
        <f t="shared" si="10"/>
        <v>203.86281860000003</v>
      </c>
      <c r="I127" s="6">
        <f t="shared" si="11"/>
        <v>367.30353100000002</v>
      </c>
    </row>
    <row r="128" spans="1:9" x14ac:dyDescent="0.25">
      <c r="A128" t="s">
        <v>123</v>
      </c>
      <c r="B128" s="16">
        <v>5.3900000000000007E-3</v>
      </c>
      <c r="C128" s="6">
        <f t="shared" si="7"/>
        <v>137.43281860000002</v>
      </c>
      <c r="D128" s="6">
        <f t="shared" si="8"/>
        <v>247.61660000000003</v>
      </c>
      <c r="E128" s="6">
        <f t="shared" si="9"/>
        <v>110.18378140000002</v>
      </c>
      <c r="F128" s="6">
        <f t="shared" si="14"/>
        <v>66.430000000000007</v>
      </c>
      <c r="G128" s="6">
        <f t="shared" si="13"/>
        <v>119.68693100000002</v>
      </c>
      <c r="H128" s="6">
        <f t="shared" si="10"/>
        <v>203.86281860000003</v>
      </c>
      <c r="I128" s="6">
        <f t="shared" si="11"/>
        <v>367.30353100000002</v>
      </c>
    </row>
    <row r="129" spans="1:9" x14ac:dyDescent="0.25">
      <c r="A129" t="s">
        <v>124</v>
      </c>
      <c r="B129" s="16">
        <v>5.3900000000000007E-3</v>
      </c>
      <c r="C129" s="6">
        <f t="shared" si="7"/>
        <v>137.43281860000002</v>
      </c>
      <c r="D129" s="6">
        <f t="shared" si="8"/>
        <v>247.61660000000003</v>
      </c>
      <c r="E129" s="6">
        <f t="shared" si="9"/>
        <v>110.18378140000002</v>
      </c>
      <c r="F129" s="6">
        <f t="shared" si="14"/>
        <v>323.42</v>
      </c>
      <c r="G129" s="6">
        <f t="shared" si="13"/>
        <v>582.70581400000003</v>
      </c>
      <c r="H129" s="6">
        <f t="shared" si="10"/>
        <v>460.85281860000003</v>
      </c>
      <c r="I129" s="6">
        <f t="shared" si="11"/>
        <v>830.32241400000009</v>
      </c>
    </row>
    <row r="130" spans="1:9" x14ac:dyDescent="0.25">
      <c r="A130" t="s">
        <v>125</v>
      </c>
      <c r="B130" s="16">
        <v>5.3900000000000007E-3</v>
      </c>
      <c r="C130" s="6">
        <f t="shared" si="7"/>
        <v>137.43281860000002</v>
      </c>
      <c r="D130" s="6">
        <f t="shared" si="8"/>
        <v>247.61660000000003</v>
      </c>
      <c r="E130" s="6">
        <f t="shared" si="9"/>
        <v>110.18378140000002</v>
      </c>
      <c r="F130" s="6">
        <f t="shared" si="14"/>
        <v>66.430000000000007</v>
      </c>
      <c r="G130" s="6">
        <f t="shared" si="13"/>
        <v>119.68693100000002</v>
      </c>
      <c r="H130" s="6">
        <f t="shared" si="10"/>
        <v>203.86281860000003</v>
      </c>
      <c r="I130" s="6">
        <f t="shared" si="11"/>
        <v>367.30353100000002</v>
      </c>
    </row>
    <row r="131" spans="1:9" x14ac:dyDescent="0.25">
      <c r="A131" t="s">
        <v>126</v>
      </c>
      <c r="B131" s="16">
        <v>5.4600000000000004E-3</v>
      </c>
      <c r="C131" s="6">
        <f t="shared" si="7"/>
        <v>139.21766040000003</v>
      </c>
      <c r="D131" s="6">
        <f t="shared" si="8"/>
        <v>250.83240000000001</v>
      </c>
      <c r="E131" s="6">
        <f t="shared" si="9"/>
        <v>111.61473959999998</v>
      </c>
      <c r="F131" s="6">
        <f t="shared" si="14"/>
        <v>323.42</v>
      </c>
      <c r="G131" s="6">
        <f t="shared" si="13"/>
        <v>582.70581400000003</v>
      </c>
      <c r="H131" s="6">
        <f t="shared" si="10"/>
        <v>462.63766040000007</v>
      </c>
      <c r="I131" s="6">
        <f t="shared" si="11"/>
        <v>833.53821400000004</v>
      </c>
    </row>
    <row r="132" spans="1:9" x14ac:dyDescent="0.25">
      <c r="A132" t="s">
        <v>127</v>
      </c>
      <c r="B132" s="16">
        <v>5.4600000000000004E-3</v>
      </c>
      <c r="C132" s="6">
        <f t="shared" si="7"/>
        <v>139.21766040000003</v>
      </c>
      <c r="D132" s="6">
        <f t="shared" si="8"/>
        <v>250.83240000000001</v>
      </c>
      <c r="E132" s="6">
        <f t="shared" si="9"/>
        <v>111.61473959999998</v>
      </c>
      <c r="F132" s="6">
        <f t="shared" si="14"/>
        <v>323.42</v>
      </c>
      <c r="G132" s="6">
        <f t="shared" si="13"/>
        <v>582.70581400000003</v>
      </c>
      <c r="H132" s="6">
        <f t="shared" si="10"/>
        <v>462.63766040000007</v>
      </c>
      <c r="I132" s="6">
        <f t="shared" si="11"/>
        <v>833.53821400000004</v>
      </c>
    </row>
    <row r="133" spans="1:9" x14ac:dyDescent="0.25">
      <c r="A133" t="s">
        <v>128</v>
      </c>
      <c r="B133" s="16">
        <v>5.3900000000000007E-3</v>
      </c>
      <c r="C133" s="6">
        <f t="shared" si="7"/>
        <v>137.43281860000002</v>
      </c>
      <c r="D133" s="6">
        <f t="shared" si="8"/>
        <v>247.61660000000003</v>
      </c>
      <c r="E133" s="6">
        <f t="shared" si="9"/>
        <v>110.18378140000002</v>
      </c>
      <c r="F133" s="6">
        <f t="shared" si="14"/>
        <v>323.42</v>
      </c>
      <c r="G133" s="6">
        <f t="shared" si="13"/>
        <v>582.70581400000003</v>
      </c>
      <c r="H133" s="6">
        <f t="shared" si="10"/>
        <v>460.85281860000003</v>
      </c>
      <c r="I133" s="6">
        <f t="shared" si="11"/>
        <v>830.32241400000009</v>
      </c>
    </row>
    <row r="134" spans="1:9" x14ac:dyDescent="0.25">
      <c r="A134" t="s">
        <v>129</v>
      </c>
      <c r="B134" s="16">
        <v>5.3900000000000007E-3</v>
      </c>
      <c r="C134" s="6">
        <f t="shared" si="7"/>
        <v>137.43281860000002</v>
      </c>
      <c r="D134" s="6">
        <f t="shared" si="8"/>
        <v>247.61660000000003</v>
      </c>
      <c r="E134" s="6">
        <f t="shared" si="9"/>
        <v>110.18378140000002</v>
      </c>
      <c r="F134" s="6">
        <f t="shared" si="14"/>
        <v>323.42</v>
      </c>
      <c r="G134" s="6">
        <f t="shared" si="13"/>
        <v>582.70581400000003</v>
      </c>
      <c r="H134" s="6">
        <f t="shared" si="10"/>
        <v>460.85281860000003</v>
      </c>
      <c r="I134" s="6">
        <f t="shared" si="11"/>
        <v>830.32241400000009</v>
      </c>
    </row>
    <row r="135" spans="1:9" x14ac:dyDescent="0.25">
      <c r="A135" t="s">
        <v>130</v>
      </c>
      <c r="B135" s="16">
        <v>5.3900000000000007E-3</v>
      </c>
      <c r="C135" s="6">
        <f t="shared" ref="C135:C158" si="15">25497.74*B135</f>
        <v>137.43281860000002</v>
      </c>
      <c r="D135" s="6">
        <f t="shared" ref="D135:D158" si="16">45940*B135</f>
        <v>247.61660000000003</v>
      </c>
      <c r="E135" s="6">
        <f t="shared" ref="E135:E158" si="17">D135-C135</f>
        <v>110.18378140000002</v>
      </c>
      <c r="F135" s="6">
        <f t="shared" si="14"/>
        <v>323.42</v>
      </c>
      <c r="G135" s="6">
        <f t="shared" si="13"/>
        <v>582.70581400000003</v>
      </c>
      <c r="H135" s="6">
        <f t="shared" ref="H135:H158" si="18">C135+F135</f>
        <v>460.85281860000003</v>
      </c>
      <c r="I135" s="6">
        <f t="shared" ref="I135:I158" si="19">D135+G135</f>
        <v>830.32241400000009</v>
      </c>
    </row>
    <row r="136" spans="1:9" x14ac:dyDescent="0.25">
      <c r="A136" t="s">
        <v>131</v>
      </c>
      <c r="B136" s="16">
        <v>5.3900000000000007E-3</v>
      </c>
      <c r="C136" s="6">
        <f t="shared" si="15"/>
        <v>137.43281860000002</v>
      </c>
      <c r="D136" s="6">
        <f t="shared" si="16"/>
        <v>247.61660000000003</v>
      </c>
      <c r="E136" s="6">
        <f t="shared" si="17"/>
        <v>110.18378140000002</v>
      </c>
      <c r="F136" s="6">
        <f t="shared" si="14"/>
        <v>323.42</v>
      </c>
      <c r="G136" s="6">
        <f t="shared" si="13"/>
        <v>582.70581400000003</v>
      </c>
      <c r="H136" s="6">
        <f t="shared" si="18"/>
        <v>460.85281860000003</v>
      </c>
      <c r="I136" s="6">
        <f t="shared" si="19"/>
        <v>830.32241400000009</v>
      </c>
    </row>
    <row r="137" spans="1:9" x14ac:dyDescent="0.25">
      <c r="A137" t="s">
        <v>132</v>
      </c>
      <c r="B137" s="16">
        <v>5.3900000000000007E-3</v>
      </c>
      <c r="C137" s="6">
        <f t="shared" si="15"/>
        <v>137.43281860000002</v>
      </c>
      <c r="D137" s="6">
        <f t="shared" si="16"/>
        <v>247.61660000000003</v>
      </c>
      <c r="E137" s="6">
        <f t="shared" si="17"/>
        <v>110.18378140000002</v>
      </c>
      <c r="F137" s="6">
        <f t="shared" si="14"/>
        <v>323.42</v>
      </c>
      <c r="G137" s="6">
        <f t="shared" si="13"/>
        <v>582.70581400000003</v>
      </c>
      <c r="H137" s="6">
        <f t="shared" si="18"/>
        <v>460.85281860000003</v>
      </c>
      <c r="I137" s="6">
        <f t="shared" si="19"/>
        <v>830.32241400000009</v>
      </c>
    </row>
    <row r="138" spans="1:9" x14ac:dyDescent="0.25">
      <c r="A138" t="s">
        <v>133</v>
      </c>
      <c r="B138" s="16">
        <v>5.3900000000000007E-3</v>
      </c>
      <c r="C138" s="6">
        <f t="shared" si="15"/>
        <v>137.43281860000002</v>
      </c>
      <c r="D138" s="6">
        <f t="shared" si="16"/>
        <v>247.61660000000003</v>
      </c>
      <c r="E138" s="6">
        <f t="shared" si="17"/>
        <v>110.18378140000002</v>
      </c>
      <c r="F138" s="6">
        <f t="shared" si="14"/>
        <v>66.430000000000007</v>
      </c>
      <c r="G138" s="6">
        <f t="shared" si="13"/>
        <v>119.68693100000002</v>
      </c>
      <c r="H138" s="6">
        <f t="shared" si="18"/>
        <v>203.86281860000003</v>
      </c>
      <c r="I138" s="6">
        <f t="shared" si="19"/>
        <v>367.30353100000002</v>
      </c>
    </row>
    <row r="139" spans="1:9" x14ac:dyDescent="0.25">
      <c r="A139" t="s">
        <v>134</v>
      </c>
      <c r="B139" s="16">
        <v>5.3900000000000007E-3</v>
      </c>
      <c r="C139" s="6">
        <f t="shared" si="15"/>
        <v>137.43281860000002</v>
      </c>
      <c r="D139" s="6">
        <f t="shared" si="16"/>
        <v>247.61660000000003</v>
      </c>
      <c r="E139" s="6">
        <f t="shared" si="17"/>
        <v>110.18378140000002</v>
      </c>
      <c r="F139" s="6">
        <f t="shared" si="14"/>
        <v>66.430000000000007</v>
      </c>
      <c r="G139" s="6">
        <f t="shared" si="13"/>
        <v>119.68693100000002</v>
      </c>
      <c r="H139" s="6">
        <f t="shared" si="18"/>
        <v>203.86281860000003</v>
      </c>
      <c r="I139" s="6">
        <f t="shared" si="19"/>
        <v>367.30353100000002</v>
      </c>
    </row>
    <row r="140" spans="1:9" x14ac:dyDescent="0.25">
      <c r="A140" t="s">
        <v>135</v>
      </c>
      <c r="B140" s="16">
        <v>5.3900000000000007E-3</v>
      </c>
      <c r="C140" s="6">
        <f t="shared" si="15"/>
        <v>137.43281860000002</v>
      </c>
      <c r="D140" s="6">
        <f t="shared" si="16"/>
        <v>247.61660000000003</v>
      </c>
      <c r="E140" s="6">
        <f t="shared" si="17"/>
        <v>110.18378140000002</v>
      </c>
      <c r="F140" s="6">
        <f t="shared" si="14"/>
        <v>66.430000000000007</v>
      </c>
      <c r="G140" s="6">
        <f t="shared" si="13"/>
        <v>119.68693100000002</v>
      </c>
      <c r="H140" s="6">
        <f t="shared" si="18"/>
        <v>203.86281860000003</v>
      </c>
      <c r="I140" s="6">
        <f t="shared" si="19"/>
        <v>367.30353100000002</v>
      </c>
    </row>
    <row r="141" spans="1:9" x14ac:dyDescent="0.25">
      <c r="A141" t="s">
        <v>136</v>
      </c>
      <c r="B141" s="16">
        <v>5.4600000000000004E-3</v>
      </c>
      <c r="C141" s="6">
        <f t="shared" si="15"/>
        <v>139.21766040000003</v>
      </c>
      <c r="D141" s="6">
        <f t="shared" si="16"/>
        <v>250.83240000000001</v>
      </c>
      <c r="E141" s="6">
        <f t="shared" si="17"/>
        <v>111.61473959999998</v>
      </c>
      <c r="F141" s="6">
        <f t="shared" si="14"/>
        <v>66.430000000000007</v>
      </c>
      <c r="G141" s="6">
        <f t="shared" si="13"/>
        <v>119.68693100000002</v>
      </c>
      <c r="H141" s="6">
        <f t="shared" si="18"/>
        <v>205.64766040000003</v>
      </c>
      <c r="I141" s="6">
        <f t="shared" si="19"/>
        <v>370.51933100000002</v>
      </c>
    </row>
    <row r="142" spans="1:9" x14ac:dyDescent="0.25">
      <c r="A142" t="s">
        <v>137</v>
      </c>
      <c r="B142" s="16">
        <v>5.4600000000000004E-3</v>
      </c>
      <c r="C142" s="6">
        <f t="shared" si="15"/>
        <v>139.21766040000003</v>
      </c>
      <c r="D142" s="6">
        <f t="shared" si="16"/>
        <v>250.83240000000001</v>
      </c>
      <c r="E142" s="6">
        <f t="shared" si="17"/>
        <v>111.61473959999998</v>
      </c>
      <c r="F142" s="6">
        <f t="shared" si="14"/>
        <v>66.430000000000007</v>
      </c>
      <c r="G142" s="6">
        <f t="shared" si="13"/>
        <v>119.68693100000002</v>
      </c>
      <c r="H142" s="6">
        <f t="shared" si="18"/>
        <v>205.64766040000003</v>
      </c>
      <c r="I142" s="6">
        <f t="shared" si="19"/>
        <v>370.51933100000002</v>
      </c>
    </row>
    <row r="143" spans="1:9" x14ac:dyDescent="0.25">
      <c r="A143" t="s">
        <v>138</v>
      </c>
      <c r="B143" s="16">
        <v>5.3900000000000007E-3</v>
      </c>
      <c r="C143" s="6">
        <f t="shared" si="15"/>
        <v>137.43281860000002</v>
      </c>
      <c r="D143" s="6">
        <f t="shared" si="16"/>
        <v>247.61660000000003</v>
      </c>
      <c r="E143" s="6">
        <f t="shared" si="17"/>
        <v>110.18378140000002</v>
      </c>
      <c r="F143" s="6">
        <f t="shared" si="14"/>
        <v>323.42</v>
      </c>
      <c r="G143" s="6">
        <f t="shared" si="13"/>
        <v>582.70581400000003</v>
      </c>
      <c r="H143" s="6">
        <f t="shared" si="18"/>
        <v>460.85281860000003</v>
      </c>
      <c r="I143" s="6">
        <f t="shared" si="19"/>
        <v>830.32241400000009</v>
      </c>
    </row>
    <row r="144" spans="1:9" x14ac:dyDescent="0.25">
      <c r="A144" t="s">
        <v>139</v>
      </c>
      <c r="B144" s="16">
        <v>5.3900000000000007E-3</v>
      </c>
      <c r="C144" s="6">
        <f t="shared" si="15"/>
        <v>137.43281860000002</v>
      </c>
      <c r="D144" s="6">
        <f t="shared" si="16"/>
        <v>247.61660000000003</v>
      </c>
      <c r="E144" s="6">
        <f t="shared" si="17"/>
        <v>110.18378140000002</v>
      </c>
      <c r="F144" s="6">
        <f t="shared" si="14"/>
        <v>323.42</v>
      </c>
      <c r="G144" s="6">
        <f t="shared" si="13"/>
        <v>582.70581400000003</v>
      </c>
      <c r="H144" s="6">
        <f t="shared" si="18"/>
        <v>460.85281860000003</v>
      </c>
      <c r="I144" s="6">
        <f t="shared" si="19"/>
        <v>830.32241400000009</v>
      </c>
    </row>
    <row r="145" spans="1:9" x14ac:dyDescent="0.25">
      <c r="A145" t="s">
        <v>140</v>
      </c>
      <c r="B145" s="16">
        <v>5.3900000000000007E-3</v>
      </c>
      <c r="C145" s="6">
        <f t="shared" si="15"/>
        <v>137.43281860000002</v>
      </c>
      <c r="D145" s="6">
        <f t="shared" si="16"/>
        <v>247.61660000000003</v>
      </c>
      <c r="E145" s="6">
        <f t="shared" si="17"/>
        <v>110.18378140000002</v>
      </c>
      <c r="F145" s="6">
        <f t="shared" si="14"/>
        <v>323.42</v>
      </c>
      <c r="G145" s="6">
        <f t="shared" si="13"/>
        <v>582.70581400000003</v>
      </c>
      <c r="H145" s="6">
        <f t="shared" si="18"/>
        <v>460.85281860000003</v>
      </c>
      <c r="I145" s="6">
        <f t="shared" si="19"/>
        <v>830.32241400000009</v>
      </c>
    </row>
    <row r="146" spans="1:9" x14ac:dyDescent="0.25">
      <c r="A146" t="s">
        <v>141</v>
      </c>
      <c r="B146" s="16">
        <v>5.3900000000000007E-3</v>
      </c>
      <c r="C146" s="6">
        <f t="shared" si="15"/>
        <v>137.43281860000002</v>
      </c>
      <c r="D146" s="6">
        <f t="shared" si="16"/>
        <v>247.61660000000003</v>
      </c>
      <c r="E146" s="6">
        <f t="shared" si="17"/>
        <v>110.18378140000002</v>
      </c>
      <c r="F146" s="6">
        <f t="shared" si="14"/>
        <v>323.42</v>
      </c>
      <c r="G146" s="6">
        <f t="shared" si="13"/>
        <v>582.70581400000003</v>
      </c>
      <c r="H146" s="6">
        <f t="shared" si="18"/>
        <v>460.85281860000003</v>
      </c>
      <c r="I146" s="6">
        <f t="shared" si="19"/>
        <v>830.32241400000009</v>
      </c>
    </row>
    <row r="147" spans="1:9" x14ac:dyDescent="0.25">
      <c r="A147" t="s">
        <v>142</v>
      </c>
      <c r="B147" s="16">
        <v>5.3900000000000007E-3</v>
      </c>
      <c r="C147" s="6">
        <f t="shared" si="15"/>
        <v>137.43281860000002</v>
      </c>
      <c r="D147" s="6">
        <f t="shared" si="16"/>
        <v>247.61660000000003</v>
      </c>
      <c r="E147" s="6">
        <f t="shared" si="17"/>
        <v>110.18378140000002</v>
      </c>
      <c r="F147" s="6">
        <f t="shared" si="14"/>
        <v>323.42</v>
      </c>
      <c r="G147" s="6">
        <f t="shared" si="13"/>
        <v>582.70581400000003</v>
      </c>
      <c r="H147" s="6">
        <f t="shared" si="18"/>
        <v>460.85281860000003</v>
      </c>
      <c r="I147" s="6">
        <f t="shared" si="19"/>
        <v>830.32241400000009</v>
      </c>
    </row>
    <row r="148" spans="1:9" x14ac:dyDescent="0.25">
      <c r="A148" t="s">
        <v>143</v>
      </c>
      <c r="B148" s="16">
        <v>5.4600000000000004E-3</v>
      </c>
      <c r="C148" s="6">
        <f t="shared" si="15"/>
        <v>139.21766040000003</v>
      </c>
      <c r="D148" s="6">
        <f t="shared" si="16"/>
        <v>250.83240000000001</v>
      </c>
      <c r="E148" s="6">
        <f t="shared" si="17"/>
        <v>111.61473959999998</v>
      </c>
      <c r="F148" s="6">
        <f t="shared" si="14"/>
        <v>323.42</v>
      </c>
      <c r="G148" s="6">
        <f t="shared" si="13"/>
        <v>582.70581400000003</v>
      </c>
      <c r="H148" s="6">
        <f t="shared" si="18"/>
        <v>462.63766040000007</v>
      </c>
      <c r="I148" s="6">
        <f t="shared" si="19"/>
        <v>833.53821400000004</v>
      </c>
    </row>
    <row r="149" spans="1:9" x14ac:dyDescent="0.25">
      <c r="A149" t="s">
        <v>144</v>
      </c>
      <c r="B149" s="16">
        <v>5.4600000000000004E-3</v>
      </c>
      <c r="C149" s="6">
        <f t="shared" si="15"/>
        <v>139.21766040000003</v>
      </c>
      <c r="D149" s="6">
        <f t="shared" si="16"/>
        <v>250.83240000000001</v>
      </c>
      <c r="E149" s="6">
        <f t="shared" si="17"/>
        <v>111.61473959999998</v>
      </c>
      <c r="F149" s="6">
        <f t="shared" si="14"/>
        <v>323.42</v>
      </c>
      <c r="G149" s="6">
        <f t="shared" si="13"/>
        <v>582.70581400000003</v>
      </c>
      <c r="H149" s="6">
        <f t="shared" si="18"/>
        <v>462.63766040000007</v>
      </c>
      <c r="I149" s="6">
        <f t="shared" si="19"/>
        <v>833.53821400000004</v>
      </c>
    </row>
    <row r="150" spans="1:9" x14ac:dyDescent="0.25">
      <c r="A150" t="s">
        <v>145</v>
      </c>
      <c r="B150" s="16">
        <v>5.3900000000000007E-3</v>
      </c>
      <c r="C150" s="6">
        <f t="shared" si="15"/>
        <v>137.43281860000002</v>
      </c>
      <c r="D150" s="6">
        <f t="shared" si="16"/>
        <v>247.61660000000003</v>
      </c>
      <c r="E150" s="6">
        <f t="shared" si="17"/>
        <v>110.18378140000002</v>
      </c>
      <c r="F150" s="6">
        <f t="shared" si="14"/>
        <v>66.430000000000007</v>
      </c>
      <c r="G150" s="6">
        <f t="shared" si="13"/>
        <v>119.68693100000002</v>
      </c>
      <c r="H150" s="6">
        <f t="shared" si="18"/>
        <v>203.86281860000003</v>
      </c>
      <c r="I150" s="6">
        <f t="shared" si="19"/>
        <v>367.30353100000002</v>
      </c>
    </row>
    <row r="151" spans="1:9" x14ac:dyDescent="0.25">
      <c r="A151" t="s">
        <v>146</v>
      </c>
      <c r="B151" s="16">
        <v>5.3900000000000007E-3</v>
      </c>
      <c r="C151" s="6">
        <f t="shared" si="15"/>
        <v>137.43281860000002</v>
      </c>
      <c r="D151" s="6">
        <f t="shared" si="16"/>
        <v>247.61660000000003</v>
      </c>
      <c r="E151" s="6">
        <f t="shared" si="17"/>
        <v>110.18378140000002</v>
      </c>
      <c r="F151" s="6">
        <f t="shared" si="14"/>
        <v>66.430000000000007</v>
      </c>
      <c r="G151" s="6">
        <f t="shared" si="13"/>
        <v>119.68693100000002</v>
      </c>
      <c r="H151" s="6">
        <f t="shared" si="18"/>
        <v>203.86281860000003</v>
      </c>
      <c r="I151" s="6">
        <f t="shared" si="19"/>
        <v>367.30353100000002</v>
      </c>
    </row>
    <row r="152" spans="1:9" x14ac:dyDescent="0.25">
      <c r="A152" t="s">
        <v>147</v>
      </c>
      <c r="B152" s="16">
        <v>5.3900000000000007E-3</v>
      </c>
      <c r="C152" s="6">
        <f t="shared" si="15"/>
        <v>137.43281860000002</v>
      </c>
      <c r="D152" s="6">
        <f t="shared" si="16"/>
        <v>247.61660000000003</v>
      </c>
      <c r="E152" s="6">
        <f t="shared" si="17"/>
        <v>110.18378140000002</v>
      </c>
      <c r="F152" s="6">
        <f t="shared" si="14"/>
        <v>66.430000000000007</v>
      </c>
      <c r="G152" s="6">
        <f t="shared" si="13"/>
        <v>119.68693100000002</v>
      </c>
      <c r="H152" s="6">
        <f t="shared" si="18"/>
        <v>203.86281860000003</v>
      </c>
      <c r="I152" s="6">
        <f t="shared" si="19"/>
        <v>367.30353100000002</v>
      </c>
    </row>
    <row r="153" spans="1:9" x14ac:dyDescent="0.25">
      <c r="A153" t="s">
        <v>148</v>
      </c>
      <c r="B153" s="16">
        <v>5.3900000000000007E-3</v>
      </c>
      <c r="C153" s="6">
        <f t="shared" si="15"/>
        <v>137.43281860000002</v>
      </c>
      <c r="D153" s="6">
        <f t="shared" si="16"/>
        <v>247.61660000000003</v>
      </c>
      <c r="E153" s="6">
        <f t="shared" si="17"/>
        <v>110.18378140000002</v>
      </c>
      <c r="F153" s="6">
        <f t="shared" si="14"/>
        <v>323.42</v>
      </c>
      <c r="G153" s="6">
        <f t="shared" si="13"/>
        <v>582.70581400000003</v>
      </c>
      <c r="H153" s="6">
        <f t="shared" si="18"/>
        <v>460.85281860000003</v>
      </c>
      <c r="I153" s="6">
        <f t="shared" si="19"/>
        <v>830.32241400000009</v>
      </c>
    </row>
    <row r="154" spans="1:9" x14ac:dyDescent="0.25">
      <c r="A154" t="s">
        <v>149</v>
      </c>
      <c r="B154" s="16">
        <v>5.3900000000000007E-3</v>
      </c>
      <c r="C154" s="6">
        <f t="shared" si="15"/>
        <v>137.43281860000002</v>
      </c>
      <c r="D154" s="6">
        <f t="shared" si="16"/>
        <v>247.61660000000003</v>
      </c>
      <c r="E154" s="6">
        <f t="shared" si="17"/>
        <v>110.18378140000002</v>
      </c>
      <c r="F154" s="6">
        <f t="shared" si="14"/>
        <v>323.42</v>
      </c>
      <c r="G154" s="6">
        <f t="shared" si="13"/>
        <v>582.70581400000003</v>
      </c>
      <c r="H154" s="6">
        <f t="shared" si="18"/>
        <v>460.85281860000003</v>
      </c>
      <c r="I154" s="6">
        <f t="shared" si="19"/>
        <v>830.32241400000009</v>
      </c>
    </row>
    <row r="155" spans="1:9" x14ac:dyDescent="0.25">
      <c r="A155" t="s">
        <v>150</v>
      </c>
      <c r="B155" s="16">
        <v>5.3900000000000007E-3</v>
      </c>
      <c r="C155" s="6">
        <f t="shared" si="15"/>
        <v>137.43281860000002</v>
      </c>
      <c r="D155" s="6">
        <f t="shared" si="16"/>
        <v>247.61660000000003</v>
      </c>
      <c r="E155" s="6">
        <f t="shared" si="17"/>
        <v>110.18378140000002</v>
      </c>
      <c r="F155" s="6">
        <f t="shared" si="14"/>
        <v>66.430000000000007</v>
      </c>
      <c r="G155" s="6">
        <f t="shared" si="13"/>
        <v>119.68693100000002</v>
      </c>
      <c r="H155" s="6">
        <f t="shared" si="18"/>
        <v>203.86281860000003</v>
      </c>
      <c r="I155" s="6">
        <f t="shared" si="19"/>
        <v>367.30353100000002</v>
      </c>
    </row>
    <row r="156" spans="1:9" x14ac:dyDescent="0.25">
      <c r="A156" t="s">
        <v>151</v>
      </c>
      <c r="B156" s="16">
        <v>5.3900000000000007E-3</v>
      </c>
      <c r="C156" s="6">
        <f t="shared" si="15"/>
        <v>137.43281860000002</v>
      </c>
      <c r="D156" s="6">
        <f t="shared" si="16"/>
        <v>247.61660000000003</v>
      </c>
      <c r="E156" s="6">
        <f t="shared" si="17"/>
        <v>110.18378140000002</v>
      </c>
      <c r="F156" s="6">
        <f t="shared" si="14"/>
        <v>323.42</v>
      </c>
      <c r="G156" s="6">
        <f t="shared" si="13"/>
        <v>582.70581400000003</v>
      </c>
      <c r="H156" s="6">
        <f t="shared" si="18"/>
        <v>460.85281860000003</v>
      </c>
      <c r="I156" s="6">
        <f t="shared" si="19"/>
        <v>830.32241400000009</v>
      </c>
    </row>
    <row r="157" spans="1:9" x14ac:dyDescent="0.25">
      <c r="A157" t="s">
        <v>152</v>
      </c>
      <c r="B157" s="16">
        <v>5.3900000000000007E-3</v>
      </c>
      <c r="C157" s="6">
        <f t="shared" si="15"/>
        <v>137.43281860000002</v>
      </c>
      <c r="D157" s="6">
        <f t="shared" si="16"/>
        <v>247.61660000000003</v>
      </c>
      <c r="E157" s="6">
        <f t="shared" si="17"/>
        <v>110.18378140000002</v>
      </c>
      <c r="F157" s="6">
        <f t="shared" si="14"/>
        <v>323.42</v>
      </c>
      <c r="G157" s="6">
        <f t="shared" si="13"/>
        <v>582.70581400000003</v>
      </c>
      <c r="H157" s="6">
        <f t="shared" si="18"/>
        <v>460.85281860000003</v>
      </c>
      <c r="I157" s="6">
        <f t="shared" si="19"/>
        <v>830.32241400000009</v>
      </c>
    </row>
    <row r="158" spans="1:9" x14ac:dyDescent="0.25">
      <c r="A158" t="s">
        <v>153</v>
      </c>
      <c r="B158" s="16">
        <v>5.4600000000000004E-3</v>
      </c>
      <c r="C158" s="6">
        <f t="shared" si="15"/>
        <v>139.21766040000003</v>
      </c>
      <c r="D158" s="6">
        <f t="shared" si="16"/>
        <v>250.83240000000001</v>
      </c>
      <c r="E158" s="6">
        <f t="shared" si="17"/>
        <v>111.61473959999998</v>
      </c>
      <c r="F158" s="6">
        <f t="shared" si="14"/>
        <v>323.42</v>
      </c>
      <c r="G158" s="6">
        <f t="shared" si="13"/>
        <v>582.70581400000003</v>
      </c>
      <c r="H158" s="6">
        <f t="shared" si="18"/>
        <v>462.63766040000007</v>
      </c>
      <c r="I158" s="6">
        <f t="shared" si="19"/>
        <v>833.53821400000004</v>
      </c>
    </row>
    <row r="160" spans="1:9" ht="18.75" x14ac:dyDescent="0.3">
      <c r="A160" s="3" t="s">
        <v>154</v>
      </c>
      <c r="C160" s="6">
        <f>SUM(C6:C159)</f>
        <v>25508.44905079998</v>
      </c>
      <c r="D160" s="6">
        <f>SUM(D6:D159)</f>
        <v>45959.294800000069</v>
      </c>
    </row>
    <row r="163" spans="1:16" ht="15.75" x14ac:dyDescent="0.25">
      <c r="A163" s="23" t="s">
        <v>261</v>
      </c>
      <c r="B163" s="23"/>
      <c r="C163" s="23"/>
      <c r="D163" s="23"/>
      <c r="E163" s="23"/>
    </row>
    <row r="165" spans="1:16" ht="15.75" x14ac:dyDescent="0.25">
      <c r="A165" s="23" t="s">
        <v>254</v>
      </c>
      <c r="B165" s="23"/>
      <c r="C165" s="23"/>
      <c r="D165" s="23"/>
      <c r="E165" s="23"/>
      <c r="F165" s="23"/>
      <c r="G165" s="8"/>
      <c r="I165" s="23" t="s">
        <v>262</v>
      </c>
      <c r="J165" s="23"/>
      <c r="K165" s="23"/>
      <c r="L165" s="23"/>
      <c r="M165" s="23"/>
      <c r="N165" s="23"/>
    </row>
    <row r="166" spans="1:16" ht="60" x14ac:dyDescent="0.25">
      <c r="A166" s="4"/>
      <c r="B166" s="10" t="s">
        <v>157</v>
      </c>
      <c r="C166" s="10" t="s">
        <v>158</v>
      </c>
      <c r="D166" s="11" t="s">
        <v>159</v>
      </c>
      <c r="E166" s="10" t="s">
        <v>157</v>
      </c>
      <c r="F166" s="10" t="s">
        <v>158</v>
      </c>
      <c r="G166" s="10" t="s">
        <v>256</v>
      </c>
      <c r="I166" s="4"/>
      <c r="J166" s="10" t="s">
        <v>157</v>
      </c>
      <c r="K166" s="10" t="s">
        <v>158</v>
      </c>
      <c r="L166" s="11" t="s">
        <v>159</v>
      </c>
      <c r="M166" s="10" t="s">
        <v>157</v>
      </c>
      <c r="N166" s="10" t="s">
        <v>158</v>
      </c>
      <c r="O166" s="10" t="s">
        <v>255</v>
      </c>
      <c r="P166" s="10" t="s">
        <v>256</v>
      </c>
    </row>
    <row r="167" spans="1:16" x14ac:dyDescent="0.25">
      <c r="A167" s="12" t="s">
        <v>160</v>
      </c>
      <c r="B167" s="6">
        <v>104.37</v>
      </c>
      <c r="C167" s="6"/>
      <c r="D167" s="6"/>
      <c r="E167" s="6"/>
      <c r="F167" s="6"/>
      <c r="G167" s="6">
        <f>SUM(B167:F167)</f>
        <v>104.37</v>
      </c>
      <c r="I167" s="12" t="s">
        <v>160</v>
      </c>
      <c r="J167" s="6">
        <f>1.8017*B167</f>
        <v>188.043429</v>
      </c>
      <c r="K167" s="6"/>
      <c r="L167" s="6"/>
      <c r="M167" s="6"/>
      <c r="N167" s="6"/>
      <c r="O167" s="6">
        <f>SUM(J167:N167)-SUM(B167:F167)</f>
        <v>83.673428999999999</v>
      </c>
      <c r="P167" s="6">
        <f>SUM(J167:N167)</f>
        <v>188.043429</v>
      </c>
    </row>
    <row r="168" spans="1:16" x14ac:dyDescent="0.25">
      <c r="A168" s="12" t="s">
        <v>161</v>
      </c>
      <c r="B168" s="6"/>
      <c r="C168" s="6">
        <v>411.99</v>
      </c>
      <c r="D168" s="6"/>
      <c r="E168" s="6"/>
      <c r="F168" s="6"/>
      <c r="G168" s="6">
        <f t="shared" ref="G168:G231" si="20">SUM(B168:F168)</f>
        <v>411.99</v>
      </c>
      <c r="I168" s="12" t="s">
        <v>161</v>
      </c>
      <c r="J168" s="6"/>
      <c r="K168" s="6">
        <f t="shared" ref="K168:K180" si="21">1.8017*C168</f>
        <v>742.2823830000001</v>
      </c>
      <c r="L168" s="6"/>
      <c r="M168" s="6"/>
      <c r="N168" s="6"/>
      <c r="O168" s="6">
        <f t="shared" ref="O168:O231" si="22">SUM(J168:N168)-SUM(B168:F168)</f>
        <v>330.29238300000009</v>
      </c>
      <c r="P168" s="6">
        <f t="shared" ref="P168:P231" si="23">SUM(J168:N168)</f>
        <v>742.2823830000001</v>
      </c>
    </row>
    <row r="169" spans="1:16" x14ac:dyDescent="0.25">
      <c r="A169" s="12" t="s">
        <v>162</v>
      </c>
      <c r="B169" s="6"/>
      <c r="C169" s="6">
        <v>411.99</v>
      </c>
      <c r="D169" s="6"/>
      <c r="E169" s="6"/>
      <c r="F169" s="6"/>
      <c r="G169" s="6">
        <f t="shared" si="20"/>
        <v>411.99</v>
      </c>
      <c r="I169" s="12" t="s">
        <v>162</v>
      </c>
      <c r="J169" s="6"/>
      <c r="K169" s="6">
        <f t="shared" si="21"/>
        <v>742.2823830000001</v>
      </c>
      <c r="L169" s="6"/>
      <c r="M169" s="6"/>
      <c r="N169" s="6"/>
      <c r="O169" s="6">
        <f t="shared" si="22"/>
        <v>330.29238300000009</v>
      </c>
      <c r="P169" s="6">
        <f t="shared" si="23"/>
        <v>742.2823830000001</v>
      </c>
    </row>
    <row r="170" spans="1:16" x14ac:dyDescent="0.25">
      <c r="A170" s="12" t="s">
        <v>163</v>
      </c>
      <c r="B170" s="6"/>
      <c r="C170" s="6">
        <v>411.99</v>
      </c>
      <c r="D170" s="6"/>
      <c r="E170" s="6"/>
      <c r="F170" s="6"/>
      <c r="G170" s="6">
        <f t="shared" si="20"/>
        <v>411.99</v>
      </c>
      <c r="I170" s="12" t="s">
        <v>163</v>
      </c>
      <c r="J170" s="6"/>
      <c r="K170" s="6">
        <f t="shared" si="21"/>
        <v>742.2823830000001</v>
      </c>
      <c r="L170" s="6"/>
      <c r="M170" s="6"/>
      <c r="N170" s="6"/>
      <c r="O170" s="6">
        <f t="shared" si="22"/>
        <v>330.29238300000009</v>
      </c>
      <c r="P170" s="6">
        <f t="shared" si="23"/>
        <v>742.2823830000001</v>
      </c>
    </row>
    <row r="171" spans="1:16" x14ac:dyDescent="0.25">
      <c r="A171" s="12" t="s">
        <v>164</v>
      </c>
      <c r="B171" s="6">
        <v>104.37</v>
      </c>
      <c r="C171" s="6"/>
      <c r="D171" s="6"/>
      <c r="E171" s="6"/>
      <c r="F171" s="6"/>
      <c r="G171" s="6">
        <f t="shared" si="20"/>
        <v>104.37</v>
      </c>
      <c r="I171" s="12" t="s">
        <v>164</v>
      </c>
      <c r="J171" s="6">
        <f t="shared" ref="J171:J173" si="24">1.8017*B171</f>
        <v>188.043429</v>
      </c>
      <c r="K171" s="6"/>
      <c r="L171" s="6"/>
      <c r="M171" s="6"/>
      <c r="N171" s="6"/>
      <c r="O171" s="6">
        <f t="shared" si="22"/>
        <v>83.673428999999999</v>
      </c>
      <c r="P171" s="6">
        <f t="shared" si="23"/>
        <v>188.043429</v>
      </c>
    </row>
    <row r="172" spans="1:16" x14ac:dyDescent="0.25">
      <c r="A172" s="12" t="s">
        <v>165</v>
      </c>
      <c r="B172" s="6"/>
      <c r="C172" s="6">
        <v>411.99</v>
      </c>
      <c r="D172" s="6"/>
      <c r="E172" s="6"/>
      <c r="F172" s="6"/>
      <c r="G172" s="6">
        <f t="shared" si="20"/>
        <v>411.99</v>
      </c>
      <c r="I172" s="12" t="s">
        <v>165</v>
      </c>
      <c r="J172" s="6"/>
      <c r="K172" s="6">
        <f t="shared" si="21"/>
        <v>742.2823830000001</v>
      </c>
      <c r="L172" s="6"/>
      <c r="M172" s="6"/>
      <c r="N172" s="6"/>
      <c r="O172" s="6">
        <f t="shared" si="22"/>
        <v>330.29238300000009</v>
      </c>
      <c r="P172" s="6">
        <f t="shared" si="23"/>
        <v>742.2823830000001</v>
      </c>
    </row>
    <row r="173" spans="1:16" x14ac:dyDescent="0.25">
      <c r="A173" s="12" t="s">
        <v>166</v>
      </c>
      <c r="B173" s="6">
        <v>104.37</v>
      </c>
      <c r="C173" s="6"/>
      <c r="D173" s="6"/>
      <c r="E173" s="6"/>
      <c r="F173" s="6"/>
      <c r="G173" s="6">
        <f t="shared" si="20"/>
        <v>104.37</v>
      </c>
      <c r="I173" s="12" t="s">
        <v>166</v>
      </c>
      <c r="J173" s="6">
        <f t="shared" si="24"/>
        <v>188.043429</v>
      </c>
      <c r="K173" s="6"/>
      <c r="L173" s="6"/>
      <c r="M173" s="6"/>
      <c r="N173" s="6"/>
      <c r="O173" s="6">
        <f t="shared" si="22"/>
        <v>83.673428999999999</v>
      </c>
      <c r="P173" s="6">
        <f t="shared" si="23"/>
        <v>188.043429</v>
      </c>
    </row>
    <row r="174" spans="1:16" x14ac:dyDescent="0.25">
      <c r="A174" s="12" t="s">
        <v>167</v>
      </c>
      <c r="B174" s="6"/>
      <c r="C174" s="6">
        <v>411.99</v>
      </c>
      <c r="D174" s="6"/>
      <c r="E174" s="6"/>
      <c r="F174" s="6"/>
      <c r="G174" s="6">
        <f t="shared" si="20"/>
        <v>411.99</v>
      </c>
      <c r="I174" s="12" t="s">
        <v>167</v>
      </c>
      <c r="J174" s="6"/>
      <c r="K174" s="6">
        <f t="shared" si="21"/>
        <v>742.2823830000001</v>
      </c>
      <c r="L174" s="6"/>
      <c r="M174" s="6"/>
      <c r="N174" s="6"/>
      <c r="O174" s="6">
        <f t="shared" si="22"/>
        <v>330.29238300000009</v>
      </c>
      <c r="P174" s="6">
        <f t="shared" si="23"/>
        <v>742.2823830000001</v>
      </c>
    </row>
    <row r="175" spans="1:16" x14ac:dyDescent="0.25">
      <c r="A175" s="12" t="s">
        <v>168</v>
      </c>
      <c r="B175" s="6"/>
      <c r="C175" s="6">
        <v>411.99</v>
      </c>
      <c r="D175" s="6"/>
      <c r="E175" s="6"/>
      <c r="F175" s="6"/>
      <c r="G175" s="6">
        <f t="shared" si="20"/>
        <v>411.99</v>
      </c>
      <c r="I175" s="12" t="s">
        <v>168</v>
      </c>
      <c r="J175" s="6"/>
      <c r="K175" s="6">
        <f t="shared" si="21"/>
        <v>742.2823830000001</v>
      </c>
      <c r="L175" s="6"/>
      <c r="M175" s="6"/>
      <c r="N175" s="6"/>
      <c r="O175" s="6">
        <f t="shared" si="22"/>
        <v>330.29238300000009</v>
      </c>
      <c r="P175" s="6">
        <f t="shared" si="23"/>
        <v>742.2823830000001</v>
      </c>
    </row>
    <row r="176" spans="1:16" x14ac:dyDescent="0.25">
      <c r="A176" s="12" t="s">
        <v>169</v>
      </c>
      <c r="B176" s="6"/>
      <c r="C176" s="6">
        <v>411.99</v>
      </c>
      <c r="D176" s="6"/>
      <c r="E176" s="6"/>
      <c r="F176" s="6"/>
      <c r="G176" s="6">
        <f t="shared" si="20"/>
        <v>411.99</v>
      </c>
      <c r="I176" s="12" t="s">
        <v>169</v>
      </c>
      <c r="J176" s="6"/>
      <c r="K176" s="6">
        <f t="shared" si="21"/>
        <v>742.2823830000001</v>
      </c>
      <c r="L176" s="6"/>
      <c r="M176" s="6"/>
      <c r="N176" s="6"/>
      <c r="O176" s="6">
        <f t="shared" si="22"/>
        <v>330.29238300000009</v>
      </c>
      <c r="P176" s="6">
        <f t="shared" si="23"/>
        <v>742.2823830000001</v>
      </c>
    </row>
    <row r="177" spans="1:16" x14ac:dyDescent="0.25">
      <c r="A177" s="12" t="s">
        <v>170</v>
      </c>
      <c r="B177" s="6"/>
      <c r="C177" s="6">
        <v>411.99</v>
      </c>
      <c r="D177" s="6"/>
      <c r="E177" s="6"/>
      <c r="F177" s="6"/>
      <c r="G177" s="6">
        <f t="shared" si="20"/>
        <v>411.99</v>
      </c>
      <c r="I177" s="12" t="s">
        <v>170</v>
      </c>
      <c r="J177" s="6"/>
      <c r="K177" s="6">
        <f t="shared" si="21"/>
        <v>742.2823830000001</v>
      </c>
      <c r="L177" s="6"/>
      <c r="M177" s="6"/>
      <c r="N177" s="6"/>
      <c r="O177" s="6">
        <f t="shared" si="22"/>
        <v>330.29238300000009</v>
      </c>
      <c r="P177" s="6">
        <f t="shared" si="23"/>
        <v>742.2823830000001</v>
      </c>
    </row>
    <row r="178" spans="1:16" x14ac:dyDescent="0.25">
      <c r="A178" s="12" t="s">
        <v>171</v>
      </c>
      <c r="B178" s="6"/>
      <c r="C178" s="6">
        <v>411.99</v>
      </c>
      <c r="D178" s="6"/>
      <c r="E178" s="6"/>
      <c r="F178" s="6"/>
      <c r="G178" s="6">
        <f t="shared" si="20"/>
        <v>411.99</v>
      </c>
      <c r="I178" s="12" t="s">
        <v>171</v>
      </c>
      <c r="J178" s="6"/>
      <c r="K178" s="6">
        <f t="shared" si="21"/>
        <v>742.2823830000001</v>
      </c>
      <c r="L178" s="6"/>
      <c r="M178" s="6"/>
      <c r="N178" s="6"/>
      <c r="O178" s="6">
        <f t="shared" si="22"/>
        <v>330.29238300000009</v>
      </c>
      <c r="P178" s="6">
        <f t="shared" si="23"/>
        <v>742.2823830000001</v>
      </c>
    </row>
    <row r="179" spans="1:16" x14ac:dyDescent="0.25">
      <c r="A179" s="12" t="s">
        <v>172</v>
      </c>
      <c r="B179" s="6"/>
      <c r="C179" s="6">
        <v>411.99</v>
      </c>
      <c r="D179" s="6"/>
      <c r="E179" s="6"/>
      <c r="F179" s="6"/>
      <c r="G179" s="6">
        <f t="shared" si="20"/>
        <v>411.99</v>
      </c>
      <c r="I179" s="12" t="s">
        <v>172</v>
      </c>
      <c r="J179" s="6"/>
      <c r="K179" s="6">
        <f t="shared" si="21"/>
        <v>742.2823830000001</v>
      </c>
      <c r="L179" s="6"/>
      <c r="M179" s="6"/>
      <c r="N179" s="6"/>
      <c r="O179" s="6">
        <f t="shared" si="22"/>
        <v>330.29238300000009</v>
      </c>
      <c r="P179" s="6">
        <f t="shared" si="23"/>
        <v>742.2823830000001</v>
      </c>
    </row>
    <row r="180" spans="1:16" x14ac:dyDescent="0.25">
      <c r="A180" s="12" t="s">
        <v>173</v>
      </c>
      <c r="B180" s="6"/>
      <c r="C180" s="6">
        <v>411.99</v>
      </c>
      <c r="D180" s="6"/>
      <c r="E180" s="6"/>
      <c r="F180" s="6"/>
      <c r="G180" s="6">
        <f t="shared" si="20"/>
        <v>411.99</v>
      </c>
      <c r="I180" s="12" t="s">
        <v>173</v>
      </c>
      <c r="J180" s="6"/>
      <c r="K180" s="6">
        <f t="shared" si="21"/>
        <v>742.2823830000001</v>
      </c>
      <c r="L180" s="6"/>
      <c r="M180" s="6"/>
      <c r="N180" s="6"/>
      <c r="O180" s="6">
        <f t="shared" si="22"/>
        <v>330.29238300000009</v>
      </c>
      <c r="P180" s="6">
        <f t="shared" si="23"/>
        <v>742.2823830000001</v>
      </c>
    </row>
    <row r="181" spans="1:16" x14ac:dyDescent="0.25">
      <c r="A181" s="12" t="s">
        <v>174</v>
      </c>
      <c r="B181" s="6"/>
      <c r="C181" s="6"/>
      <c r="D181" s="6"/>
      <c r="F181" s="6">
        <v>323.42</v>
      </c>
      <c r="G181" s="6">
        <f t="shared" si="20"/>
        <v>323.42</v>
      </c>
      <c r="I181" s="12" t="s">
        <v>174</v>
      </c>
      <c r="J181" s="6"/>
      <c r="K181" s="6"/>
      <c r="L181" s="6"/>
      <c r="M181" s="6"/>
      <c r="N181" s="6">
        <f t="shared" ref="N181:N231" si="25">1.8017*F181</f>
        <v>582.70581400000003</v>
      </c>
      <c r="O181" s="6">
        <f t="shared" si="22"/>
        <v>259.28581400000002</v>
      </c>
      <c r="P181" s="6">
        <f t="shared" si="23"/>
        <v>582.70581400000003</v>
      </c>
    </row>
    <row r="182" spans="1:16" x14ac:dyDescent="0.25">
      <c r="A182" s="12" t="s">
        <v>175</v>
      </c>
      <c r="B182" s="6"/>
      <c r="C182" s="6"/>
      <c r="D182" s="6"/>
      <c r="E182" s="6">
        <v>66.430000000000007</v>
      </c>
      <c r="F182" s="6"/>
      <c r="G182" s="6">
        <f t="shared" si="20"/>
        <v>66.430000000000007</v>
      </c>
      <c r="I182" s="12" t="s">
        <v>175</v>
      </c>
      <c r="J182" s="6"/>
      <c r="K182" s="6"/>
      <c r="L182" s="6"/>
      <c r="M182" s="6">
        <f t="shared" ref="M182:M230" si="26">1.8017*E182</f>
        <v>119.68693100000002</v>
      </c>
      <c r="N182" s="6"/>
      <c r="O182" s="6">
        <f t="shared" si="22"/>
        <v>53.256931000000009</v>
      </c>
      <c r="P182" s="6">
        <f t="shared" si="23"/>
        <v>119.68693100000002</v>
      </c>
    </row>
    <row r="183" spans="1:16" x14ac:dyDescent="0.25">
      <c r="A183" s="12" t="s">
        <v>176</v>
      </c>
      <c r="B183" s="6"/>
      <c r="C183" s="6"/>
      <c r="D183" s="6"/>
      <c r="E183" s="6">
        <v>66.430000000000007</v>
      </c>
      <c r="F183" s="6"/>
      <c r="G183" s="6">
        <f t="shared" si="20"/>
        <v>66.430000000000007</v>
      </c>
      <c r="I183" s="12" t="s">
        <v>176</v>
      </c>
      <c r="J183" s="6"/>
      <c r="K183" s="6"/>
      <c r="L183" s="6"/>
      <c r="M183" s="6">
        <f t="shared" si="26"/>
        <v>119.68693100000002</v>
      </c>
      <c r="N183" s="6"/>
      <c r="O183" s="6">
        <f t="shared" si="22"/>
        <v>53.256931000000009</v>
      </c>
      <c r="P183" s="6">
        <f t="shared" si="23"/>
        <v>119.68693100000002</v>
      </c>
    </row>
    <row r="184" spans="1:16" x14ac:dyDescent="0.25">
      <c r="A184" s="12" t="s">
        <v>177</v>
      </c>
      <c r="B184" s="6"/>
      <c r="C184" s="6"/>
      <c r="D184" s="6"/>
      <c r="E184" s="6">
        <v>66.430000000000007</v>
      </c>
      <c r="F184" s="6"/>
      <c r="G184" s="6">
        <f t="shared" si="20"/>
        <v>66.430000000000007</v>
      </c>
      <c r="I184" s="12" t="s">
        <v>177</v>
      </c>
      <c r="J184" s="6"/>
      <c r="K184" s="6"/>
      <c r="L184" s="6"/>
      <c r="M184" s="6">
        <f t="shared" si="26"/>
        <v>119.68693100000002</v>
      </c>
      <c r="N184" s="6"/>
      <c r="O184" s="6">
        <f t="shared" si="22"/>
        <v>53.256931000000009</v>
      </c>
      <c r="P184" s="6">
        <f t="shared" si="23"/>
        <v>119.68693100000002</v>
      </c>
    </row>
    <row r="185" spans="1:16" x14ac:dyDescent="0.25">
      <c r="A185" s="12" t="s">
        <v>178</v>
      </c>
      <c r="B185" s="6"/>
      <c r="C185" s="6"/>
      <c r="D185" s="6"/>
      <c r="F185" s="6">
        <v>323.42</v>
      </c>
      <c r="G185" s="6">
        <f t="shared" si="20"/>
        <v>323.42</v>
      </c>
      <c r="I185" s="12" t="s">
        <v>178</v>
      </c>
      <c r="J185" s="6"/>
      <c r="K185" s="6"/>
      <c r="L185" s="6"/>
      <c r="M185" s="6"/>
      <c r="N185" s="6">
        <f t="shared" si="25"/>
        <v>582.70581400000003</v>
      </c>
      <c r="O185" s="6">
        <f t="shared" si="22"/>
        <v>259.28581400000002</v>
      </c>
      <c r="P185" s="6">
        <f t="shared" si="23"/>
        <v>582.70581400000003</v>
      </c>
    </row>
    <row r="186" spans="1:16" x14ac:dyDescent="0.25">
      <c r="A186" s="12" t="s">
        <v>179</v>
      </c>
      <c r="B186" s="6"/>
      <c r="C186" s="6"/>
      <c r="D186" s="6"/>
      <c r="E186" s="6">
        <v>66.430000000000007</v>
      </c>
      <c r="F186" s="6"/>
      <c r="G186" s="6">
        <f t="shared" si="20"/>
        <v>66.430000000000007</v>
      </c>
      <c r="I186" s="12" t="s">
        <v>179</v>
      </c>
      <c r="J186" s="6"/>
      <c r="K186" s="6"/>
      <c r="L186" s="6"/>
      <c r="M186" s="6">
        <f t="shared" si="26"/>
        <v>119.68693100000002</v>
      </c>
      <c r="N186" s="6"/>
      <c r="O186" s="6">
        <f t="shared" si="22"/>
        <v>53.256931000000009</v>
      </c>
      <c r="P186" s="6">
        <f t="shared" si="23"/>
        <v>119.68693100000002</v>
      </c>
    </row>
    <row r="187" spans="1:16" x14ac:dyDescent="0.25">
      <c r="A187" s="12" t="s">
        <v>180</v>
      </c>
      <c r="B187" s="6"/>
      <c r="C187" s="6"/>
      <c r="D187" s="6"/>
      <c r="E187" s="6">
        <v>66.430000000000007</v>
      </c>
      <c r="F187" s="6"/>
      <c r="G187" s="6">
        <f t="shared" si="20"/>
        <v>66.430000000000007</v>
      </c>
      <c r="I187" s="12" t="s">
        <v>180</v>
      </c>
      <c r="J187" s="6"/>
      <c r="K187" s="6"/>
      <c r="L187" s="6"/>
      <c r="M187" s="6">
        <f t="shared" si="26"/>
        <v>119.68693100000002</v>
      </c>
      <c r="N187" s="6"/>
      <c r="O187" s="6">
        <f t="shared" si="22"/>
        <v>53.256931000000009</v>
      </c>
      <c r="P187" s="6">
        <f t="shared" si="23"/>
        <v>119.68693100000002</v>
      </c>
    </row>
    <row r="188" spans="1:16" x14ac:dyDescent="0.25">
      <c r="A188" s="12" t="s">
        <v>181</v>
      </c>
      <c r="B188" s="6"/>
      <c r="C188" s="6"/>
      <c r="D188" s="6"/>
      <c r="E188" s="6">
        <v>66.430000000000007</v>
      </c>
      <c r="F188" s="6"/>
      <c r="G188" s="6">
        <f t="shared" si="20"/>
        <v>66.430000000000007</v>
      </c>
      <c r="I188" s="12" t="s">
        <v>181</v>
      </c>
      <c r="J188" s="6"/>
      <c r="K188" s="6"/>
      <c r="L188" s="6"/>
      <c r="M188" s="6">
        <f t="shared" si="26"/>
        <v>119.68693100000002</v>
      </c>
      <c r="N188" s="6"/>
      <c r="O188" s="6">
        <f t="shared" si="22"/>
        <v>53.256931000000009</v>
      </c>
      <c r="P188" s="6">
        <f t="shared" si="23"/>
        <v>119.68693100000002</v>
      </c>
    </row>
    <row r="189" spans="1:16" x14ac:dyDescent="0.25">
      <c r="A189" s="12" t="s">
        <v>182</v>
      </c>
      <c r="B189" s="6"/>
      <c r="C189" s="6"/>
      <c r="D189" s="6"/>
      <c r="E189" s="6">
        <v>66.430000000000007</v>
      </c>
      <c r="F189" s="6"/>
      <c r="G189" s="6">
        <f t="shared" si="20"/>
        <v>66.430000000000007</v>
      </c>
      <c r="I189" s="12" t="s">
        <v>182</v>
      </c>
      <c r="J189" s="6"/>
      <c r="K189" s="6"/>
      <c r="L189" s="6"/>
      <c r="M189" s="6">
        <f t="shared" si="26"/>
        <v>119.68693100000002</v>
      </c>
      <c r="N189" s="6"/>
      <c r="O189" s="6">
        <f t="shared" si="22"/>
        <v>53.256931000000009</v>
      </c>
      <c r="P189" s="6">
        <f t="shared" si="23"/>
        <v>119.68693100000002</v>
      </c>
    </row>
    <row r="190" spans="1:16" x14ac:dyDescent="0.25">
      <c r="A190" s="12" t="s">
        <v>183</v>
      </c>
      <c r="B190" s="6"/>
      <c r="C190" s="6"/>
      <c r="D190" s="6"/>
      <c r="F190" s="6">
        <v>323.42</v>
      </c>
      <c r="G190" s="6">
        <f t="shared" si="20"/>
        <v>323.42</v>
      </c>
      <c r="I190" s="12" t="s">
        <v>183</v>
      </c>
      <c r="J190" s="6"/>
      <c r="K190" s="6"/>
      <c r="L190" s="6"/>
      <c r="M190" s="6"/>
      <c r="N190" s="6">
        <f t="shared" si="25"/>
        <v>582.70581400000003</v>
      </c>
      <c r="O190" s="6">
        <f t="shared" si="22"/>
        <v>259.28581400000002</v>
      </c>
      <c r="P190" s="6">
        <f t="shared" si="23"/>
        <v>582.70581400000003</v>
      </c>
    </row>
    <row r="191" spans="1:16" x14ac:dyDescent="0.25">
      <c r="A191" s="12" t="s">
        <v>184</v>
      </c>
      <c r="B191" s="6"/>
      <c r="C191" s="6"/>
      <c r="D191" s="6"/>
      <c r="E191" s="6">
        <v>66.430000000000007</v>
      </c>
      <c r="F191" s="6"/>
      <c r="G191" s="6">
        <f t="shared" si="20"/>
        <v>66.430000000000007</v>
      </c>
      <c r="I191" s="12" t="s">
        <v>184</v>
      </c>
      <c r="J191" s="6"/>
      <c r="K191" s="6"/>
      <c r="L191" s="6"/>
      <c r="M191" s="6">
        <f t="shared" si="26"/>
        <v>119.68693100000002</v>
      </c>
      <c r="N191" s="6"/>
      <c r="O191" s="6">
        <f t="shared" si="22"/>
        <v>53.256931000000009</v>
      </c>
      <c r="P191" s="6">
        <f t="shared" si="23"/>
        <v>119.68693100000002</v>
      </c>
    </row>
    <row r="192" spans="1:16" x14ac:dyDescent="0.25">
      <c r="A192" s="12" t="s">
        <v>185</v>
      </c>
      <c r="B192" s="6"/>
      <c r="C192" s="6"/>
      <c r="D192" s="6"/>
      <c r="E192" s="6">
        <v>66.430000000000007</v>
      </c>
      <c r="F192" s="6"/>
      <c r="G192" s="6">
        <f t="shared" si="20"/>
        <v>66.430000000000007</v>
      </c>
      <c r="I192" s="12" t="s">
        <v>185</v>
      </c>
      <c r="J192" s="6"/>
      <c r="K192" s="6"/>
      <c r="L192" s="6"/>
      <c r="M192" s="6">
        <f t="shared" si="26"/>
        <v>119.68693100000002</v>
      </c>
      <c r="N192" s="6"/>
      <c r="O192" s="6">
        <f t="shared" si="22"/>
        <v>53.256931000000009</v>
      </c>
      <c r="P192" s="6">
        <f t="shared" si="23"/>
        <v>119.68693100000002</v>
      </c>
    </row>
    <row r="193" spans="1:16" x14ac:dyDescent="0.25">
      <c r="A193" s="12" t="s">
        <v>186</v>
      </c>
      <c r="B193" s="6"/>
      <c r="C193" s="6"/>
      <c r="D193" s="6"/>
      <c r="F193" s="6">
        <v>323.42</v>
      </c>
      <c r="G193" s="6">
        <f t="shared" si="20"/>
        <v>323.42</v>
      </c>
      <c r="I193" s="12" t="s">
        <v>186</v>
      </c>
      <c r="J193" s="6"/>
      <c r="K193" s="6"/>
      <c r="L193" s="6"/>
      <c r="M193" s="6"/>
      <c r="N193" s="6">
        <f t="shared" si="25"/>
        <v>582.70581400000003</v>
      </c>
      <c r="O193" s="6">
        <f t="shared" si="22"/>
        <v>259.28581400000002</v>
      </c>
      <c r="P193" s="6">
        <f t="shared" si="23"/>
        <v>582.70581400000003</v>
      </c>
    </row>
    <row r="194" spans="1:16" x14ac:dyDescent="0.25">
      <c r="A194" s="12" t="s">
        <v>187</v>
      </c>
      <c r="B194" s="6"/>
      <c r="C194" s="6"/>
      <c r="D194" s="6"/>
      <c r="F194" s="6">
        <v>323.42</v>
      </c>
      <c r="G194" s="6">
        <f t="shared" si="20"/>
        <v>323.42</v>
      </c>
      <c r="I194" s="12" t="s">
        <v>187</v>
      </c>
      <c r="J194" s="6"/>
      <c r="K194" s="6"/>
      <c r="L194" s="6"/>
      <c r="M194" s="6"/>
      <c r="N194" s="6">
        <f t="shared" si="25"/>
        <v>582.70581400000003</v>
      </c>
      <c r="O194" s="6">
        <f t="shared" si="22"/>
        <v>259.28581400000002</v>
      </c>
      <c r="P194" s="6">
        <f t="shared" si="23"/>
        <v>582.70581400000003</v>
      </c>
    </row>
    <row r="195" spans="1:16" x14ac:dyDescent="0.25">
      <c r="A195" s="12" t="s">
        <v>188</v>
      </c>
      <c r="B195" s="6"/>
      <c r="C195" s="6"/>
      <c r="D195" s="6"/>
      <c r="F195" s="6">
        <v>323.42</v>
      </c>
      <c r="G195" s="6">
        <f t="shared" si="20"/>
        <v>323.42</v>
      </c>
      <c r="I195" s="12" t="s">
        <v>188</v>
      </c>
      <c r="J195" s="6"/>
      <c r="K195" s="6"/>
      <c r="L195" s="6"/>
      <c r="M195" s="6"/>
      <c r="N195" s="6">
        <f t="shared" si="25"/>
        <v>582.70581400000003</v>
      </c>
      <c r="O195" s="6">
        <f t="shared" si="22"/>
        <v>259.28581400000002</v>
      </c>
      <c r="P195" s="6">
        <f t="shared" si="23"/>
        <v>582.70581400000003</v>
      </c>
    </row>
    <row r="196" spans="1:16" x14ac:dyDescent="0.25">
      <c r="A196" s="12" t="s">
        <v>189</v>
      </c>
      <c r="B196" s="6"/>
      <c r="C196" s="6"/>
      <c r="D196" s="6"/>
      <c r="E196" s="6">
        <v>66.430000000000007</v>
      </c>
      <c r="F196" s="6"/>
      <c r="G196" s="6">
        <f t="shared" si="20"/>
        <v>66.430000000000007</v>
      </c>
      <c r="I196" s="12" t="s">
        <v>189</v>
      </c>
      <c r="J196" s="6"/>
      <c r="K196" s="6"/>
      <c r="L196" s="6"/>
      <c r="M196" s="6">
        <f t="shared" si="26"/>
        <v>119.68693100000002</v>
      </c>
      <c r="N196" s="6"/>
      <c r="O196" s="6">
        <f t="shared" si="22"/>
        <v>53.256931000000009</v>
      </c>
      <c r="P196" s="6">
        <f t="shared" si="23"/>
        <v>119.68693100000002</v>
      </c>
    </row>
    <row r="197" spans="1:16" x14ac:dyDescent="0.25">
      <c r="A197" s="12" t="s">
        <v>190</v>
      </c>
      <c r="B197" s="6"/>
      <c r="C197" s="6"/>
      <c r="D197" s="6"/>
      <c r="E197" s="6">
        <v>66.430000000000007</v>
      </c>
      <c r="F197" s="6"/>
      <c r="G197" s="6">
        <f t="shared" si="20"/>
        <v>66.430000000000007</v>
      </c>
      <c r="I197" s="12" t="s">
        <v>190</v>
      </c>
      <c r="J197" s="6"/>
      <c r="K197" s="6"/>
      <c r="L197" s="6"/>
      <c r="M197" s="6">
        <f t="shared" si="26"/>
        <v>119.68693100000002</v>
      </c>
      <c r="N197" s="6"/>
      <c r="O197" s="6">
        <f t="shared" si="22"/>
        <v>53.256931000000009</v>
      </c>
      <c r="P197" s="6">
        <f t="shared" si="23"/>
        <v>119.68693100000002</v>
      </c>
    </row>
    <row r="198" spans="1:16" x14ac:dyDescent="0.25">
      <c r="A198" s="12" t="s">
        <v>191</v>
      </c>
      <c r="B198" s="6"/>
      <c r="C198" s="6"/>
      <c r="D198" s="6"/>
      <c r="E198" s="6">
        <v>66.430000000000007</v>
      </c>
      <c r="F198" s="6"/>
      <c r="G198" s="6">
        <f t="shared" si="20"/>
        <v>66.430000000000007</v>
      </c>
      <c r="I198" s="12" t="s">
        <v>191</v>
      </c>
      <c r="J198" s="6"/>
      <c r="K198" s="6"/>
      <c r="L198" s="6"/>
      <c r="M198" s="6">
        <f t="shared" si="26"/>
        <v>119.68693100000002</v>
      </c>
      <c r="N198" s="6"/>
      <c r="O198" s="6">
        <f t="shared" si="22"/>
        <v>53.256931000000009</v>
      </c>
      <c r="P198" s="6">
        <f t="shared" si="23"/>
        <v>119.68693100000002</v>
      </c>
    </row>
    <row r="199" spans="1:16" x14ac:dyDescent="0.25">
      <c r="A199" s="12" t="s">
        <v>192</v>
      </c>
      <c r="B199" s="6"/>
      <c r="C199" s="6"/>
      <c r="D199" s="6"/>
      <c r="E199" s="6">
        <v>66.430000000000007</v>
      </c>
      <c r="F199" s="6"/>
      <c r="G199" s="6">
        <f t="shared" si="20"/>
        <v>66.430000000000007</v>
      </c>
      <c r="I199" s="12" t="s">
        <v>192</v>
      </c>
      <c r="J199" s="6"/>
      <c r="K199" s="6"/>
      <c r="L199" s="6"/>
      <c r="M199" s="6">
        <f t="shared" si="26"/>
        <v>119.68693100000002</v>
      </c>
      <c r="N199" s="6"/>
      <c r="O199" s="6">
        <f t="shared" si="22"/>
        <v>53.256931000000009</v>
      </c>
      <c r="P199" s="6">
        <f t="shared" si="23"/>
        <v>119.68693100000002</v>
      </c>
    </row>
    <row r="200" spans="1:16" x14ac:dyDescent="0.25">
      <c r="A200" s="12" t="s">
        <v>193</v>
      </c>
      <c r="B200" s="6"/>
      <c r="C200" s="6"/>
      <c r="D200" s="6"/>
      <c r="E200" s="6">
        <v>66.430000000000007</v>
      </c>
      <c r="F200" s="6"/>
      <c r="G200" s="6">
        <f t="shared" si="20"/>
        <v>66.430000000000007</v>
      </c>
      <c r="I200" s="12" t="s">
        <v>193</v>
      </c>
      <c r="J200" s="6"/>
      <c r="K200" s="6"/>
      <c r="L200" s="6"/>
      <c r="M200" s="6">
        <f t="shared" si="26"/>
        <v>119.68693100000002</v>
      </c>
      <c r="N200" s="6"/>
      <c r="O200" s="6">
        <f t="shared" si="22"/>
        <v>53.256931000000009</v>
      </c>
      <c r="P200" s="6">
        <f t="shared" si="23"/>
        <v>119.68693100000002</v>
      </c>
    </row>
    <row r="201" spans="1:16" x14ac:dyDescent="0.25">
      <c r="A201" s="12" t="s">
        <v>194</v>
      </c>
      <c r="B201" s="6"/>
      <c r="C201" s="6"/>
      <c r="D201" s="6"/>
      <c r="F201" s="6">
        <v>323.42</v>
      </c>
      <c r="G201" s="6">
        <f t="shared" si="20"/>
        <v>323.42</v>
      </c>
      <c r="I201" s="12" t="s">
        <v>194</v>
      </c>
      <c r="J201" s="6"/>
      <c r="K201" s="6"/>
      <c r="L201" s="6"/>
      <c r="M201" s="6"/>
      <c r="N201" s="6">
        <f t="shared" si="25"/>
        <v>582.70581400000003</v>
      </c>
      <c r="O201" s="6">
        <f t="shared" si="22"/>
        <v>259.28581400000002</v>
      </c>
      <c r="P201" s="6">
        <f t="shared" si="23"/>
        <v>582.70581400000003</v>
      </c>
    </row>
    <row r="202" spans="1:16" x14ac:dyDescent="0.25">
      <c r="A202" s="12" t="s">
        <v>195</v>
      </c>
      <c r="B202" s="6"/>
      <c r="C202" s="6"/>
      <c r="D202" s="6"/>
      <c r="F202" s="6">
        <v>323.42</v>
      </c>
      <c r="G202" s="6">
        <f t="shared" si="20"/>
        <v>323.42</v>
      </c>
      <c r="I202" s="12" t="s">
        <v>195</v>
      </c>
      <c r="J202" s="6"/>
      <c r="K202" s="6"/>
      <c r="L202" s="6"/>
      <c r="M202" s="6"/>
      <c r="N202" s="6">
        <f t="shared" si="25"/>
        <v>582.70581400000003</v>
      </c>
      <c r="O202" s="6">
        <f t="shared" si="22"/>
        <v>259.28581400000002</v>
      </c>
      <c r="P202" s="6">
        <f t="shared" si="23"/>
        <v>582.70581400000003</v>
      </c>
    </row>
    <row r="203" spans="1:16" x14ac:dyDescent="0.25">
      <c r="A203" s="12" t="s">
        <v>196</v>
      </c>
      <c r="B203" s="6"/>
      <c r="C203" s="6"/>
      <c r="D203" s="6"/>
      <c r="E203" s="6">
        <v>66.430000000000007</v>
      </c>
      <c r="F203" s="6"/>
      <c r="G203" s="6">
        <f t="shared" si="20"/>
        <v>66.430000000000007</v>
      </c>
      <c r="I203" s="12" t="s">
        <v>196</v>
      </c>
      <c r="J203" s="6"/>
      <c r="K203" s="6"/>
      <c r="L203" s="6"/>
      <c r="M203" s="6">
        <f t="shared" si="26"/>
        <v>119.68693100000002</v>
      </c>
      <c r="N203" s="6"/>
      <c r="O203" s="6">
        <f t="shared" si="22"/>
        <v>53.256931000000009</v>
      </c>
      <c r="P203" s="6">
        <f t="shared" si="23"/>
        <v>119.68693100000002</v>
      </c>
    </row>
    <row r="204" spans="1:16" x14ac:dyDescent="0.25">
      <c r="A204" s="12" t="s">
        <v>197</v>
      </c>
      <c r="B204" s="6"/>
      <c r="C204" s="6"/>
      <c r="D204" s="6"/>
      <c r="F204" s="6">
        <v>323.42</v>
      </c>
      <c r="G204" s="6">
        <f t="shared" si="20"/>
        <v>323.42</v>
      </c>
      <c r="I204" s="12" t="s">
        <v>197</v>
      </c>
      <c r="J204" s="6"/>
      <c r="K204" s="6"/>
      <c r="L204" s="6"/>
      <c r="M204" s="6"/>
      <c r="N204" s="6">
        <f t="shared" si="25"/>
        <v>582.70581400000003</v>
      </c>
      <c r="O204" s="6">
        <f t="shared" si="22"/>
        <v>259.28581400000002</v>
      </c>
      <c r="P204" s="6">
        <f t="shared" si="23"/>
        <v>582.70581400000003</v>
      </c>
    </row>
    <row r="205" spans="1:16" x14ac:dyDescent="0.25">
      <c r="A205" s="12" t="s">
        <v>198</v>
      </c>
      <c r="B205" s="6"/>
      <c r="C205" s="6"/>
      <c r="D205" s="6"/>
      <c r="F205" s="6">
        <v>323.42</v>
      </c>
      <c r="G205" s="6">
        <f t="shared" si="20"/>
        <v>323.42</v>
      </c>
      <c r="I205" s="12" t="s">
        <v>198</v>
      </c>
      <c r="J205" s="6"/>
      <c r="K205" s="6"/>
      <c r="L205" s="6"/>
      <c r="M205" s="6"/>
      <c r="N205" s="6">
        <f t="shared" si="25"/>
        <v>582.70581400000003</v>
      </c>
      <c r="O205" s="6">
        <f t="shared" si="22"/>
        <v>259.28581400000002</v>
      </c>
      <c r="P205" s="6">
        <f t="shared" si="23"/>
        <v>582.70581400000003</v>
      </c>
    </row>
    <row r="206" spans="1:16" x14ac:dyDescent="0.25">
      <c r="A206" s="12" t="s">
        <v>199</v>
      </c>
      <c r="B206" s="6"/>
      <c r="C206" s="6"/>
      <c r="D206" s="6"/>
      <c r="F206" s="6">
        <v>323.42</v>
      </c>
      <c r="G206" s="6">
        <f t="shared" si="20"/>
        <v>323.42</v>
      </c>
      <c r="I206" s="12" t="s">
        <v>199</v>
      </c>
      <c r="J206" s="6"/>
      <c r="K206" s="6"/>
      <c r="L206" s="6"/>
      <c r="M206" s="6"/>
      <c r="N206" s="6">
        <f t="shared" si="25"/>
        <v>582.70581400000003</v>
      </c>
      <c r="O206" s="6">
        <f t="shared" si="22"/>
        <v>259.28581400000002</v>
      </c>
      <c r="P206" s="6">
        <f t="shared" si="23"/>
        <v>582.70581400000003</v>
      </c>
    </row>
    <row r="207" spans="1:16" x14ac:dyDescent="0.25">
      <c r="A207" s="12" t="s">
        <v>200</v>
      </c>
      <c r="B207" s="6"/>
      <c r="C207" s="6"/>
      <c r="D207" s="6"/>
      <c r="E207" s="6">
        <v>66.430000000000007</v>
      </c>
      <c r="F207" s="6"/>
      <c r="G207" s="6">
        <f t="shared" si="20"/>
        <v>66.430000000000007</v>
      </c>
      <c r="I207" s="12" t="s">
        <v>200</v>
      </c>
      <c r="J207" s="6"/>
      <c r="K207" s="6"/>
      <c r="L207" s="6"/>
      <c r="M207" s="6">
        <f t="shared" si="26"/>
        <v>119.68693100000002</v>
      </c>
      <c r="N207" s="6"/>
      <c r="O207" s="6">
        <f t="shared" si="22"/>
        <v>53.256931000000009</v>
      </c>
      <c r="P207" s="6">
        <f t="shared" si="23"/>
        <v>119.68693100000002</v>
      </c>
    </row>
    <row r="208" spans="1:16" x14ac:dyDescent="0.25">
      <c r="A208" s="12" t="s">
        <v>201</v>
      </c>
      <c r="B208" s="6"/>
      <c r="C208" s="6"/>
      <c r="D208" s="6"/>
      <c r="E208" s="6">
        <v>66.430000000000007</v>
      </c>
      <c r="F208" s="6"/>
      <c r="G208" s="6">
        <f t="shared" si="20"/>
        <v>66.430000000000007</v>
      </c>
      <c r="I208" s="12" t="s">
        <v>201</v>
      </c>
      <c r="J208" s="6"/>
      <c r="K208" s="6"/>
      <c r="L208" s="6"/>
      <c r="M208" s="6">
        <f t="shared" si="26"/>
        <v>119.68693100000002</v>
      </c>
      <c r="N208" s="6"/>
      <c r="O208" s="6">
        <f t="shared" si="22"/>
        <v>53.256931000000009</v>
      </c>
      <c r="P208" s="6">
        <f t="shared" si="23"/>
        <v>119.68693100000002</v>
      </c>
    </row>
    <row r="209" spans="1:16" x14ac:dyDescent="0.25">
      <c r="A209" s="12" t="s">
        <v>76</v>
      </c>
      <c r="B209" s="6"/>
      <c r="C209" s="6"/>
      <c r="D209" s="6">
        <v>46.03</v>
      </c>
      <c r="E209" s="6"/>
      <c r="F209" s="6"/>
      <c r="G209" s="6">
        <f t="shared" si="20"/>
        <v>46.03</v>
      </c>
      <c r="I209" s="12" t="s">
        <v>76</v>
      </c>
      <c r="J209" s="6"/>
      <c r="K209" s="6"/>
      <c r="L209" s="6">
        <f t="shared" ref="L209:L218" si="27">1.8017*D209</f>
        <v>82.932251000000008</v>
      </c>
      <c r="M209" s="6"/>
      <c r="N209" s="6"/>
      <c r="O209" s="6">
        <f t="shared" si="22"/>
        <v>36.902251000000007</v>
      </c>
      <c r="P209" s="6">
        <f t="shared" si="23"/>
        <v>82.932251000000008</v>
      </c>
    </row>
    <row r="210" spans="1:16" x14ac:dyDescent="0.25">
      <c r="A210" s="12" t="s">
        <v>202</v>
      </c>
      <c r="B210" s="6"/>
      <c r="C210" s="6"/>
      <c r="D210" s="6">
        <v>46.03</v>
      </c>
      <c r="E210" s="6"/>
      <c r="F210" s="6"/>
      <c r="G210" s="6">
        <f t="shared" si="20"/>
        <v>46.03</v>
      </c>
      <c r="I210" s="12" t="s">
        <v>202</v>
      </c>
      <c r="J210" s="6"/>
      <c r="K210" s="6"/>
      <c r="L210" s="6">
        <f t="shared" si="27"/>
        <v>82.932251000000008</v>
      </c>
      <c r="M210" s="6"/>
      <c r="N210" s="6"/>
      <c r="O210" s="6">
        <f t="shared" si="22"/>
        <v>36.902251000000007</v>
      </c>
      <c r="P210" s="6">
        <f t="shared" si="23"/>
        <v>82.932251000000008</v>
      </c>
    </row>
    <row r="211" spans="1:16" x14ac:dyDescent="0.25">
      <c r="A211" s="12" t="s">
        <v>78</v>
      </c>
      <c r="B211" s="6"/>
      <c r="C211" s="6"/>
      <c r="D211" s="6">
        <v>46.03</v>
      </c>
      <c r="E211" s="6"/>
      <c r="F211" s="6"/>
      <c r="G211" s="6">
        <f t="shared" si="20"/>
        <v>46.03</v>
      </c>
      <c r="I211" s="12" t="s">
        <v>78</v>
      </c>
      <c r="J211" s="6"/>
      <c r="K211" s="6"/>
      <c r="L211" s="6">
        <f t="shared" si="27"/>
        <v>82.932251000000008</v>
      </c>
      <c r="M211" s="6"/>
      <c r="N211" s="6"/>
      <c r="O211" s="6">
        <f t="shared" si="22"/>
        <v>36.902251000000007</v>
      </c>
      <c r="P211" s="6">
        <f t="shared" si="23"/>
        <v>82.932251000000008</v>
      </c>
    </row>
    <row r="212" spans="1:16" x14ac:dyDescent="0.25">
      <c r="A212" s="12" t="s">
        <v>79</v>
      </c>
      <c r="B212" s="6"/>
      <c r="C212" s="6"/>
      <c r="D212" s="6">
        <v>46.03</v>
      </c>
      <c r="E212" s="6"/>
      <c r="F212" s="6"/>
      <c r="G212" s="6">
        <f t="shared" si="20"/>
        <v>46.03</v>
      </c>
      <c r="I212" s="12" t="s">
        <v>79</v>
      </c>
      <c r="J212" s="6"/>
      <c r="K212" s="6"/>
      <c r="L212" s="6">
        <f t="shared" si="27"/>
        <v>82.932251000000008</v>
      </c>
      <c r="M212" s="6"/>
      <c r="N212" s="6"/>
      <c r="O212" s="6">
        <f t="shared" si="22"/>
        <v>36.902251000000007</v>
      </c>
      <c r="P212" s="6">
        <f t="shared" si="23"/>
        <v>82.932251000000008</v>
      </c>
    </row>
    <row r="213" spans="1:16" x14ac:dyDescent="0.25">
      <c r="A213" s="12" t="s">
        <v>80</v>
      </c>
      <c r="B213" s="6"/>
      <c r="C213" s="6"/>
      <c r="D213" s="6">
        <v>46.03</v>
      </c>
      <c r="E213" s="6"/>
      <c r="F213" s="6"/>
      <c r="G213" s="6">
        <f t="shared" si="20"/>
        <v>46.03</v>
      </c>
      <c r="I213" s="12" t="s">
        <v>80</v>
      </c>
      <c r="J213" s="6"/>
      <c r="K213" s="6"/>
      <c r="L213" s="6">
        <f t="shared" si="27"/>
        <v>82.932251000000008</v>
      </c>
      <c r="M213" s="6"/>
      <c r="N213" s="6"/>
      <c r="O213" s="6">
        <f t="shared" si="22"/>
        <v>36.902251000000007</v>
      </c>
      <c r="P213" s="6">
        <f t="shared" si="23"/>
        <v>82.932251000000008</v>
      </c>
    </row>
    <row r="214" spans="1:16" x14ac:dyDescent="0.25">
      <c r="A214" s="12" t="s">
        <v>81</v>
      </c>
      <c r="B214" s="6"/>
      <c r="C214" s="6"/>
      <c r="D214" s="6">
        <v>46.03</v>
      </c>
      <c r="E214" s="6"/>
      <c r="F214" s="6"/>
      <c r="G214" s="6">
        <f t="shared" si="20"/>
        <v>46.03</v>
      </c>
      <c r="I214" s="12" t="s">
        <v>81</v>
      </c>
      <c r="J214" s="6"/>
      <c r="K214" s="6"/>
      <c r="L214" s="6">
        <f t="shared" si="27"/>
        <v>82.932251000000008</v>
      </c>
      <c r="M214" s="6"/>
      <c r="N214" s="6"/>
      <c r="O214" s="6">
        <f t="shared" si="22"/>
        <v>36.902251000000007</v>
      </c>
      <c r="P214" s="6">
        <f t="shared" si="23"/>
        <v>82.932251000000008</v>
      </c>
    </row>
    <row r="215" spans="1:16" x14ac:dyDescent="0.25">
      <c r="A215" s="12" t="s">
        <v>82</v>
      </c>
      <c r="B215" s="6"/>
      <c r="C215" s="6"/>
      <c r="D215" s="6">
        <v>46.03</v>
      </c>
      <c r="E215" s="6"/>
      <c r="F215" s="6"/>
      <c r="G215" s="6">
        <f t="shared" si="20"/>
        <v>46.03</v>
      </c>
      <c r="I215" s="12" t="s">
        <v>82</v>
      </c>
      <c r="J215" s="6"/>
      <c r="K215" s="6"/>
      <c r="L215" s="6">
        <f t="shared" si="27"/>
        <v>82.932251000000008</v>
      </c>
      <c r="M215" s="6"/>
      <c r="N215" s="6"/>
      <c r="O215" s="6">
        <f t="shared" si="22"/>
        <v>36.902251000000007</v>
      </c>
      <c r="P215" s="6">
        <f t="shared" si="23"/>
        <v>82.932251000000008</v>
      </c>
    </row>
    <row r="216" spans="1:16" x14ac:dyDescent="0.25">
      <c r="A216" s="12" t="s">
        <v>83</v>
      </c>
      <c r="B216" s="6"/>
      <c r="C216" s="6"/>
      <c r="D216" s="6">
        <v>46.03</v>
      </c>
      <c r="E216" s="6"/>
      <c r="F216" s="6"/>
      <c r="G216" s="6">
        <f t="shared" si="20"/>
        <v>46.03</v>
      </c>
      <c r="I216" s="12" t="s">
        <v>83</v>
      </c>
      <c r="J216" s="6"/>
      <c r="K216" s="6"/>
      <c r="L216" s="6">
        <f t="shared" si="27"/>
        <v>82.932251000000008</v>
      </c>
      <c r="M216" s="6"/>
      <c r="N216" s="6"/>
      <c r="O216" s="6">
        <f t="shared" si="22"/>
        <v>36.902251000000007</v>
      </c>
      <c r="P216" s="6">
        <f t="shared" si="23"/>
        <v>82.932251000000008</v>
      </c>
    </row>
    <row r="217" spans="1:16" x14ac:dyDescent="0.25">
      <c r="A217" s="12" t="s">
        <v>203</v>
      </c>
      <c r="B217" s="6"/>
      <c r="C217" s="6"/>
      <c r="D217" s="6">
        <v>46.03</v>
      </c>
      <c r="E217" s="6"/>
      <c r="F217" s="6"/>
      <c r="G217" s="6">
        <f t="shared" si="20"/>
        <v>46.03</v>
      </c>
      <c r="I217" s="12" t="s">
        <v>203</v>
      </c>
      <c r="J217" s="6"/>
      <c r="K217" s="6"/>
      <c r="L217" s="6">
        <f t="shared" si="27"/>
        <v>82.932251000000008</v>
      </c>
      <c r="M217" s="6"/>
      <c r="N217" s="6"/>
      <c r="O217" s="6">
        <f t="shared" si="22"/>
        <v>36.902251000000007</v>
      </c>
      <c r="P217" s="6">
        <f t="shared" si="23"/>
        <v>82.932251000000008</v>
      </c>
    </row>
    <row r="218" spans="1:16" x14ac:dyDescent="0.25">
      <c r="A218" s="12" t="s">
        <v>85</v>
      </c>
      <c r="B218" s="6"/>
      <c r="C218" s="6"/>
      <c r="D218" s="6">
        <v>46.03</v>
      </c>
      <c r="E218" s="6"/>
      <c r="F218" s="6"/>
      <c r="G218" s="6">
        <f t="shared" si="20"/>
        <v>46.03</v>
      </c>
      <c r="I218" s="12" t="s">
        <v>85</v>
      </c>
      <c r="J218" s="6"/>
      <c r="K218" s="6"/>
      <c r="L218" s="6">
        <f t="shared" si="27"/>
        <v>82.932251000000008</v>
      </c>
      <c r="M218" s="6"/>
      <c r="N218" s="6"/>
      <c r="O218" s="6">
        <f t="shared" si="22"/>
        <v>36.902251000000007</v>
      </c>
      <c r="P218" s="6">
        <f t="shared" si="23"/>
        <v>82.932251000000008</v>
      </c>
    </row>
    <row r="219" spans="1:16" x14ac:dyDescent="0.25">
      <c r="A219" s="12" t="s">
        <v>204</v>
      </c>
      <c r="B219" s="6"/>
      <c r="C219" s="6"/>
      <c r="D219" s="6"/>
      <c r="E219" s="6"/>
      <c r="F219" s="6">
        <v>323.42</v>
      </c>
      <c r="G219" s="6">
        <f t="shared" si="20"/>
        <v>323.42</v>
      </c>
      <c r="I219" s="12" t="s">
        <v>204</v>
      </c>
      <c r="J219" s="6"/>
      <c r="K219" s="6"/>
      <c r="L219" s="6"/>
      <c r="M219" s="6"/>
      <c r="N219" s="6">
        <f t="shared" si="25"/>
        <v>582.70581400000003</v>
      </c>
      <c r="O219" s="6">
        <f t="shared" si="22"/>
        <v>259.28581400000002</v>
      </c>
      <c r="P219" s="6">
        <f t="shared" si="23"/>
        <v>582.70581400000003</v>
      </c>
    </row>
    <row r="220" spans="1:16" x14ac:dyDescent="0.25">
      <c r="A220" s="12" t="s">
        <v>205</v>
      </c>
      <c r="B220" s="6"/>
      <c r="C220" s="6"/>
      <c r="D220" s="6"/>
      <c r="E220" s="6">
        <v>66.430000000000007</v>
      </c>
      <c r="F220" s="6"/>
      <c r="G220" s="6">
        <f t="shared" si="20"/>
        <v>66.430000000000007</v>
      </c>
      <c r="I220" s="12" t="s">
        <v>205</v>
      </c>
      <c r="J220" s="6"/>
      <c r="K220" s="6"/>
      <c r="L220" s="6"/>
      <c r="M220" s="6">
        <f t="shared" si="26"/>
        <v>119.68693100000002</v>
      </c>
      <c r="N220" s="6"/>
      <c r="O220" s="6">
        <f t="shared" si="22"/>
        <v>53.256931000000009</v>
      </c>
      <c r="P220" s="6">
        <f t="shared" si="23"/>
        <v>119.68693100000002</v>
      </c>
    </row>
    <row r="221" spans="1:16" x14ac:dyDescent="0.25">
      <c r="A221" s="12" t="s">
        <v>206</v>
      </c>
      <c r="B221" s="6"/>
      <c r="C221" s="6"/>
      <c r="D221" s="6"/>
      <c r="E221" s="6">
        <v>66.430000000000007</v>
      </c>
      <c r="F221" s="6"/>
      <c r="G221" s="6">
        <f t="shared" si="20"/>
        <v>66.430000000000007</v>
      </c>
      <c r="I221" s="12" t="s">
        <v>206</v>
      </c>
      <c r="J221" s="6"/>
      <c r="K221" s="6"/>
      <c r="L221" s="6"/>
      <c r="M221" s="6">
        <f t="shared" si="26"/>
        <v>119.68693100000002</v>
      </c>
      <c r="N221" s="6"/>
      <c r="O221" s="6">
        <f t="shared" si="22"/>
        <v>53.256931000000009</v>
      </c>
      <c r="P221" s="6">
        <f t="shared" si="23"/>
        <v>119.68693100000002</v>
      </c>
    </row>
    <row r="222" spans="1:16" x14ac:dyDescent="0.25">
      <c r="A222" s="12" t="s">
        <v>207</v>
      </c>
      <c r="B222" s="6"/>
      <c r="C222" s="6"/>
      <c r="D222" s="6"/>
      <c r="E222" s="6">
        <v>66.430000000000007</v>
      </c>
      <c r="F222" s="6"/>
      <c r="G222" s="6">
        <f t="shared" si="20"/>
        <v>66.430000000000007</v>
      </c>
      <c r="I222" s="12" t="s">
        <v>207</v>
      </c>
      <c r="J222" s="6"/>
      <c r="K222" s="6"/>
      <c r="L222" s="6"/>
      <c r="M222" s="6">
        <f t="shared" si="26"/>
        <v>119.68693100000002</v>
      </c>
      <c r="N222" s="6"/>
      <c r="O222" s="6">
        <f t="shared" si="22"/>
        <v>53.256931000000009</v>
      </c>
      <c r="P222" s="6">
        <f t="shared" si="23"/>
        <v>119.68693100000002</v>
      </c>
    </row>
    <row r="223" spans="1:16" x14ac:dyDescent="0.25">
      <c r="A223" s="12" t="s">
        <v>208</v>
      </c>
      <c r="B223" s="6"/>
      <c r="C223" s="6"/>
      <c r="D223" s="6"/>
      <c r="E223" s="6"/>
      <c r="F223" s="6">
        <v>323.42</v>
      </c>
      <c r="G223" s="6">
        <f t="shared" si="20"/>
        <v>323.42</v>
      </c>
      <c r="I223" s="12" t="s">
        <v>208</v>
      </c>
      <c r="J223" s="6"/>
      <c r="K223" s="6"/>
      <c r="L223" s="6"/>
      <c r="M223" s="6"/>
      <c r="N223" s="6">
        <f t="shared" si="25"/>
        <v>582.70581400000003</v>
      </c>
      <c r="O223" s="6">
        <f t="shared" si="22"/>
        <v>259.28581400000002</v>
      </c>
      <c r="P223" s="6">
        <f t="shared" si="23"/>
        <v>582.70581400000003</v>
      </c>
    </row>
    <row r="224" spans="1:16" x14ac:dyDescent="0.25">
      <c r="A224" s="12" t="s">
        <v>209</v>
      </c>
      <c r="B224" s="6"/>
      <c r="C224" s="6"/>
      <c r="D224" s="6"/>
      <c r="E224" s="6">
        <v>66.430000000000007</v>
      </c>
      <c r="F224" s="6"/>
      <c r="G224" s="6">
        <f t="shared" si="20"/>
        <v>66.430000000000007</v>
      </c>
      <c r="I224" s="12" t="s">
        <v>209</v>
      </c>
      <c r="J224" s="6"/>
      <c r="K224" s="6"/>
      <c r="L224" s="6"/>
      <c r="M224" s="6">
        <f t="shared" si="26"/>
        <v>119.68693100000002</v>
      </c>
      <c r="N224" s="6"/>
      <c r="O224" s="6">
        <f t="shared" si="22"/>
        <v>53.256931000000009</v>
      </c>
      <c r="P224" s="6">
        <f t="shared" si="23"/>
        <v>119.68693100000002</v>
      </c>
    </row>
    <row r="225" spans="1:16" x14ac:dyDescent="0.25">
      <c r="A225" s="12" t="s">
        <v>210</v>
      </c>
      <c r="B225" s="6"/>
      <c r="C225" s="6"/>
      <c r="D225" s="6"/>
      <c r="E225" s="6">
        <v>66.430000000000007</v>
      </c>
      <c r="F225" s="6"/>
      <c r="G225" s="6">
        <f t="shared" si="20"/>
        <v>66.430000000000007</v>
      </c>
      <c r="I225" s="12" t="s">
        <v>210</v>
      </c>
      <c r="J225" s="6"/>
      <c r="K225" s="6"/>
      <c r="L225" s="6"/>
      <c r="M225" s="6">
        <f t="shared" si="26"/>
        <v>119.68693100000002</v>
      </c>
      <c r="N225" s="6"/>
      <c r="O225" s="6">
        <f t="shared" si="22"/>
        <v>53.256931000000009</v>
      </c>
      <c r="P225" s="6">
        <f t="shared" si="23"/>
        <v>119.68693100000002</v>
      </c>
    </row>
    <row r="226" spans="1:16" x14ac:dyDescent="0.25">
      <c r="A226" s="12" t="s">
        <v>211</v>
      </c>
      <c r="B226" s="6"/>
      <c r="C226" s="6"/>
      <c r="D226" s="6"/>
      <c r="E226" s="6">
        <v>66.430000000000007</v>
      </c>
      <c r="F226" s="6"/>
      <c r="G226" s="6">
        <f t="shared" si="20"/>
        <v>66.430000000000007</v>
      </c>
      <c r="I226" s="12" t="s">
        <v>211</v>
      </c>
      <c r="J226" s="6"/>
      <c r="K226" s="6"/>
      <c r="L226" s="6"/>
      <c r="M226" s="6">
        <f t="shared" si="26"/>
        <v>119.68693100000002</v>
      </c>
      <c r="N226" s="6"/>
      <c r="O226" s="6">
        <f t="shared" si="22"/>
        <v>53.256931000000009</v>
      </c>
      <c r="P226" s="6">
        <f t="shared" si="23"/>
        <v>119.68693100000002</v>
      </c>
    </row>
    <row r="227" spans="1:16" x14ac:dyDescent="0.25">
      <c r="A227" s="12" t="s">
        <v>212</v>
      </c>
      <c r="B227" s="6"/>
      <c r="C227" s="6"/>
      <c r="D227" s="6"/>
      <c r="E227" s="6">
        <v>66.430000000000007</v>
      </c>
      <c r="F227" s="6"/>
      <c r="G227" s="6">
        <f t="shared" si="20"/>
        <v>66.430000000000007</v>
      </c>
      <c r="I227" s="12" t="s">
        <v>212</v>
      </c>
      <c r="J227" s="6"/>
      <c r="K227" s="6"/>
      <c r="L227" s="6"/>
      <c r="M227" s="6">
        <f t="shared" si="26"/>
        <v>119.68693100000002</v>
      </c>
      <c r="N227" s="6"/>
      <c r="O227" s="6">
        <f t="shared" si="22"/>
        <v>53.256931000000009</v>
      </c>
      <c r="P227" s="6">
        <f t="shared" si="23"/>
        <v>119.68693100000002</v>
      </c>
    </row>
    <row r="228" spans="1:16" x14ac:dyDescent="0.25">
      <c r="A228" s="12" t="s">
        <v>213</v>
      </c>
      <c r="B228" s="6"/>
      <c r="C228" s="6"/>
      <c r="D228" s="6"/>
      <c r="E228" s="6">
        <v>66.430000000000007</v>
      </c>
      <c r="F228" s="6"/>
      <c r="G228" s="6">
        <f t="shared" si="20"/>
        <v>66.430000000000007</v>
      </c>
      <c r="I228" s="12" t="s">
        <v>213</v>
      </c>
      <c r="J228" s="6"/>
      <c r="K228" s="6"/>
      <c r="L228" s="6"/>
      <c r="M228" s="6">
        <f t="shared" si="26"/>
        <v>119.68693100000002</v>
      </c>
      <c r="N228" s="6"/>
      <c r="O228" s="6">
        <f t="shared" si="22"/>
        <v>53.256931000000009</v>
      </c>
      <c r="P228" s="6">
        <f t="shared" si="23"/>
        <v>119.68693100000002</v>
      </c>
    </row>
    <row r="229" spans="1:16" x14ac:dyDescent="0.25">
      <c r="A229" s="12" t="s">
        <v>214</v>
      </c>
      <c r="B229" s="6"/>
      <c r="C229" s="6"/>
      <c r="D229" s="6"/>
      <c r="E229" s="6">
        <v>66.430000000000007</v>
      </c>
      <c r="F229" s="6"/>
      <c r="G229" s="6">
        <f t="shared" si="20"/>
        <v>66.430000000000007</v>
      </c>
      <c r="I229" s="12" t="s">
        <v>214</v>
      </c>
      <c r="J229" s="6"/>
      <c r="K229" s="6"/>
      <c r="L229" s="6"/>
      <c r="M229" s="6">
        <f t="shared" si="26"/>
        <v>119.68693100000002</v>
      </c>
      <c r="N229" s="6"/>
      <c r="O229" s="6">
        <f t="shared" si="22"/>
        <v>53.256931000000009</v>
      </c>
      <c r="P229" s="6">
        <f t="shared" si="23"/>
        <v>119.68693100000002</v>
      </c>
    </row>
    <row r="230" spans="1:16" x14ac:dyDescent="0.25">
      <c r="A230" s="12" t="s">
        <v>215</v>
      </c>
      <c r="B230" s="6"/>
      <c r="C230" s="6"/>
      <c r="D230" s="6"/>
      <c r="E230" s="6">
        <v>66.430000000000007</v>
      </c>
      <c r="F230" s="6"/>
      <c r="G230" s="6">
        <f t="shared" si="20"/>
        <v>66.430000000000007</v>
      </c>
      <c r="I230" s="12" t="s">
        <v>215</v>
      </c>
      <c r="J230" s="6"/>
      <c r="K230" s="6"/>
      <c r="L230" s="6"/>
      <c r="M230" s="6">
        <f t="shared" si="26"/>
        <v>119.68693100000002</v>
      </c>
      <c r="N230" s="6"/>
      <c r="O230" s="6">
        <f t="shared" si="22"/>
        <v>53.256931000000009</v>
      </c>
      <c r="P230" s="6">
        <f t="shared" si="23"/>
        <v>119.68693100000002</v>
      </c>
    </row>
    <row r="231" spans="1:16" x14ac:dyDescent="0.25">
      <c r="A231" s="12" t="s">
        <v>216</v>
      </c>
      <c r="B231" s="6"/>
      <c r="C231" s="6"/>
      <c r="D231" s="6"/>
      <c r="E231" s="6"/>
      <c r="F231" s="6">
        <v>323.42</v>
      </c>
      <c r="G231" s="6">
        <f t="shared" si="20"/>
        <v>323.42</v>
      </c>
      <c r="I231" s="12" t="s">
        <v>216</v>
      </c>
      <c r="J231" s="6"/>
      <c r="K231" s="6"/>
      <c r="L231" s="6"/>
      <c r="M231" s="6"/>
      <c r="N231" s="6">
        <f t="shared" si="25"/>
        <v>582.70581400000003</v>
      </c>
      <c r="O231" s="6">
        <f t="shared" si="22"/>
        <v>259.28581400000002</v>
      </c>
      <c r="P231" s="6">
        <f t="shared" si="23"/>
        <v>582.70581400000003</v>
      </c>
    </row>
    <row r="232" spans="1:16" x14ac:dyDescent="0.25">
      <c r="A232" s="12" t="s">
        <v>217</v>
      </c>
      <c r="B232" s="6"/>
      <c r="C232" s="6"/>
      <c r="D232" s="6"/>
      <c r="E232" s="6"/>
      <c r="F232" s="6">
        <v>323.42</v>
      </c>
      <c r="G232" s="6">
        <f t="shared" ref="G232:G268" si="28">SUM(B232:F232)</f>
        <v>323.42</v>
      </c>
      <c r="I232" s="12" t="s">
        <v>217</v>
      </c>
      <c r="J232" s="6"/>
      <c r="K232" s="6"/>
      <c r="L232" s="6"/>
      <c r="M232" s="6"/>
      <c r="N232" s="6">
        <f t="shared" ref="N232:N266" si="29">1.8017*F232</f>
        <v>582.70581400000003</v>
      </c>
      <c r="O232" s="6">
        <f t="shared" ref="O232:O266" si="30">SUM(J232:N232)-SUM(B232:F232)</f>
        <v>259.28581400000002</v>
      </c>
      <c r="P232" s="6">
        <f t="shared" ref="P232:P268" si="31">SUM(J232:N232)</f>
        <v>582.70581400000003</v>
      </c>
    </row>
    <row r="233" spans="1:16" x14ac:dyDescent="0.25">
      <c r="A233" s="12" t="s">
        <v>218</v>
      </c>
      <c r="B233" s="6"/>
      <c r="C233" s="6"/>
      <c r="D233" s="6"/>
      <c r="E233" s="6">
        <v>66.430000000000007</v>
      </c>
      <c r="F233" s="6"/>
      <c r="G233" s="6">
        <f t="shared" si="28"/>
        <v>66.430000000000007</v>
      </c>
      <c r="I233" s="12" t="s">
        <v>218</v>
      </c>
      <c r="J233" s="6"/>
      <c r="K233" s="6"/>
      <c r="L233" s="6"/>
      <c r="M233" s="6">
        <f t="shared" ref="M233:M263" si="32">1.8017*E233</f>
        <v>119.68693100000002</v>
      </c>
      <c r="N233" s="6"/>
      <c r="O233" s="6">
        <f t="shared" si="30"/>
        <v>53.256931000000009</v>
      </c>
      <c r="P233" s="6">
        <f t="shared" si="31"/>
        <v>119.68693100000002</v>
      </c>
    </row>
    <row r="234" spans="1:16" x14ac:dyDescent="0.25">
      <c r="A234" s="12" t="s">
        <v>219</v>
      </c>
      <c r="B234" s="6"/>
      <c r="C234" s="6"/>
      <c r="D234" s="6"/>
      <c r="E234" s="6"/>
      <c r="F234" s="6">
        <v>323.42</v>
      </c>
      <c r="G234" s="6">
        <f t="shared" si="28"/>
        <v>323.42</v>
      </c>
      <c r="I234" s="12" t="s">
        <v>219</v>
      </c>
      <c r="J234" s="6"/>
      <c r="K234" s="6"/>
      <c r="L234" s="6"/>
      <c r="M234" s="6"/>
      <c r="N234" s="6">
        <f t="shared" si="29"/>
        <v>582.70581400000003</v>
      </c>
      <c r="O234" s="6">
        <f t="shared" si="30"/>
        <v>259.28581400000002</v>
      </c>
      <c r="P234" s="6">
        <f t="shared" si="31"/>
        <v>582.70581400000003</v>
      </c>
    </row>
    <row r="235" spans="1:16" x14ac:dyDescent="0.25">
      <c r="A235" s="12" t="s">
        <v>220</v>
      </c>
      <c r="B235" s="6"/>
      <c r="C235" s="6"/>
      <c r="D235" s="6"/>
      <c r="E235" s="6">
        <v>66.430000000000007</v>
      </c>
      <c r="F235" s="6"/>
      <c r="G235" s="6">
        <f t="shared" si="28"/>
        <v>66.430000000000007</v>
      </c>
      <c r="I235" s="12" t="s">
        <v>220</v>
      </c>
      <c r="J235" s="6"/>
      <c r="K235" s="6"/>
      <c r="L235" s="6"/>
      <c r="M235" s="6">
        <f t="shared" si="32"/>
        <v>119.68693100000002</v>
      </c>
      <c r="N235" s="6"/>
      <c r="O235" s="6">
        <f t="shared" si="30"/>
        <v>53.256931000000009</v>
      </c>
      <c r="P235" s="6">
        <f t="shared" si="31"/>
        <v>119.68693100000002</v>
      </c>
    </row>
    <row r="236" spans="1:16" x14ac:dyDescent="0.25">
      <c r="A236" s="12" t="s">
        <v>221</v>
      </c>
      <c r="B236" s="6"/>
      <c r="C236" s="6"/>
      <c r="D236" s="6"/>
      <c r="E236" s="6">
        <v>66.430000000000007</v>
      </c>
      <c r="F236" s="6"/>
      <c r="G236" s="6">
        <f t="shared" si="28"/>
        <v>66.430000000000007</v>
      </c>
      <c r="I236" s="12" t="s">
        <v>221</v>
      </c>
      <c r="J236" s="6"/>
      <c r="K236" s="6"/>
      <c r="L236" s="6"/>
      <c r="M236" s="6">
        <f t="shared" si="32"/>
        <v>119.68693100000002</v>
      </c>
      <c r="N236" s="6"/>
      <c r="O236" s="6">
        <f t="shared" si="30"/>
        <v>53.256931000000009</v>
      </c>
      <c r="P236" s="6">
        <f t="shared" si="31"/>
        <v>119.68693100000002</v>
      </c>
    </row>
    <row r="237" spans="1:16" x14ac:dyDescent="0.25">
      <c r="A237" s="12" t="s">
        <v>222</v>
      </c>
      <c r="B237" s="6"/>
      <c r="C237" s="6"/>
      <c r="D237" s="6"/>
      <c r="E237" s="6"/>
      <c r="F237" s="6">
        <v>323.42</v>
      </c>
      <c r="G237" s="6">
        <f t="shared" si="28"/>
        <v>323.42</v>
      </c>
      <c r="I237" s="12" t="s">
        <v>222</v>
      </c>
      <c r="J237" s="6"/>
      <c r="K237" s="6"/>
      <c r="L237" s="6"/>
      <c r="M237" s="6"/>
      <c r="N237" s="6">
        <f t="shared" si="29"/>
        <v>582.70581400000003</v>
      </c>
      <c r="O237" s="6">
        <f t="shared" si="30"/>
        <v>259.28581400000002</v>
      </c>
      <c r="P237" s="6">
        <f t="shared" si="31"/>
        <v>582.70581400000003</v>
      </c>
    </row>
    <row r="238" spans="1:16" x14ac:dyDescent="0.25">
      <c r="A238" s="12" t="s">
        <v>223</v>
      </c>
      <c r="B238" s="6"/>
      <c r="C238" s="6"/>
      <c r="D238" s="6"/>
      <c r="E238" s="6">
        <v>66.430000000000007</v>
      </c>
      <c r="F238" s="6"/>
      <c r="G238" s="6">
        <f t="shared" si="28"/>
        <v>66.430000000000007</v>
      </c>
      <c r="I238" s="12" t="s">
        <v>223</v>
      </c>
      <c r="J238" s="6"/>
      <c r="K238" s="6"/>
      <c r="L238" s="6"/>
      <c r="M238" s="6">
        <f t="shared" si="32"/>
        <v>119.68693100000002</v>
      </c>
      <c r="N238" s="6"/>
      <c r="O238" s="6">
        <f t="shared" si="30"/>
        <v>53.256931000000009</v>
      </c>
      <c r="P238" s="6">
        <f t="shared" si="31"/>
        <v>119.68693100000002</v>
      </c>
    </row>
    <row r="239" spans="1:16" x14ac:dyDescent="0.25">
      <c r="A239" s="12" t="s">
        <v>224</v>
      </c>
      <c r="B239" s="6"/>
      <c r="C239" s="6"/>
      <c r="D239" s="6"/>
      <c r="E239" s="6"/>
      <c r="F239" s="6">
        <v>323.42</v>
      </c>
      <c r="G239" s="6">
        <f t="shared" si="28"/>
        <v>323.42</v>
      </c>
      <c r="I239" s="12" t="s">
        <v>224</v>
      </c>
      <c r="J239" s="6"/>
      <c r="K239" s="6"/>
      <c r="L239" s="6"/>
      <c r="M239" s="6"/>
      <c r="N239" s="6">
        <f t="shared" si="29"/>
        <v>582.70581400000003</v>
      </c>
      <c r="O239" s="6">
        <f t="shared" si="30"/>
        <v>259.28581400000002</v>
      </c>
      <c r="P239" s="6">
        <f t="shared" si="31"/>
        <v>582.70581400000003</v>
      </c>
    </row>
    <row r="240" spans="1:16" x14ac:dyDescent="0.25">
      <c r="A240" s="12" t="s">
        <v>225</v>
      </c>
      <c r="B240" s="6"/>
      <c r="C240" s="6"/>
      <c r="D240" s="6"/>
      <c r="E240" s="6"/>
      <c r="F240" s="6">
        <v>323.42</v>
      </c>
      <c r="G240" s="6">
        <f t="shared" si="28"/>
        <v>323.42</v>
      </c>
      <c r="I240" s="12" t="s">
        <v>225</v>
      </c>
      <c r="J240" s="6"/>
      <c r="K240" s="6"/>
      <c r="L240" s="6"/>
      <c r="M240" s="6"/>
      <c r="N240" s="6">
        <f t="shared" si="29"/>
        <v>582.70581400000003</v>
      </c>
      <c r="O240" s="6">
        <f t="shared" si="30"/>
        <v>259.28581400000002</v>
      </c>
      <c r="P240" s="6">
        <f t="shared" si="31"/>
        <v>582.70581400000003</v>
      </c>
    </row>
    <row r="241" spans="1:16" x14ac:dyDescent="0.25">
      <c r="A241" s="12" t="s">
        <v>226</v>
      </c>
      <c r="B241" s="6"/>
      <c r="C241" s="6"/>
      <c r="D241" s="6"/>
      <c r="E241" s="6"/>
      <c r="F241" s="6">
        <v>323.42</v>
      </c>
      <c r="G241" s="6">
        <f t="shared" si="28"/>
        <v>323.42</v>
      </c>
      <c r="I241" s="12" t="s">
        <v>226</v>
      </c>
      <c r="J241" s="6"/>
      <c r="K241" s="6"/>
      <c r="L241" s="6"/>
      <c r="M241" s="6"/>
      <c r="N241" s="6">
        <f t="shared" si="29"/>
        <v>582.70581400000003</v>
      </c>
      <c r="O241" s="6">
        <f t="shared" si="30"/>
        <v>259.28581400000002</v>
      </c>
      <c r="P241" s="6">
        <f t="shared" si="31"/>
        <v>582.70581400000003</v>
      </c>
    </row>
    <row r="242" spans="1:16" x14ac:dyDescent="0.25">
      <c r="A242" s="12" t="s">
        <v>227</v>
      </c>
      <c r="B242" s="6"/>
      <c r="C242" s="6"/>
      <c r="D242" s="6"/>
      <c r="E242" s="6"/>
      <c r="F242" s="6">
        <v>323.42</v>
      </c>
      <c r="G242" s="6">
        <f t="shared" si="28"/>
        <v>323.42</v>
      </c>
      <c r="I242" s="12" t="s">
        <v>227</v>
      </c>
      <c r="J242" s="6"/>
      <c r="K242" s="6"/>
      <c r="L242" s="6"/>
      <c r="M242" s="6"/>
      <c r="N242" s="6">
        <f t="shared" si="29"/>
        <v>582.70581400000003</v>
      </c>
      <c r="O242" s="6">
        <f t="shared" si="30"/>
        <v>259.28581400000002</v>
      </c>
      <c r="P242" s="6">
        <f t="shared" si="31"/>
        <v>582.70581400000003</v>
      </c>
    </row>
    <row r="243" spans="1:16" x14ac:dyDescent="0.25">
      <c r="A243" s="12" t="s">
        <v>228</v>
      </c>
      <c r="B243" s="6"/>
      <c r="C243" s="6"/>
      <c r="D243" s="6"/>
      <c r="E243" s="6"/>
      <c r="F243" s="6">
        <v>323.42</v>
      </c>
      <c r="G243" s="6">
        <f t="shared" si="28"/>
        <v>323.42</v>
      </c>
      <c r="I243" s="12" t="s">
        <v>228</v>
      </c>
      <c r="J243" s="6"/>
      <c r="K243" s="6"/>
      <c r="L243" s="6"/>
      <c r="M243" s="6"/>
      <c r="N243" s="6">
        <f t="shared" si="29"/>
        <v>582.70581400000003</v>
      </c>
      <c r="O243" s="6">
        <f t="shared" si="30"/>
        <v>259.28581400000002</v>
      </c>
      <c r="P243" s="6">
        <f t="shared" si="31"/>
        <v>582.70581400000003</v>
      </c>
    </row>
    <row r="244" spans="1:16" x14ac:dyDescent="0.25">
      <c r="A244" s="12" t="s">
        <v>229</v>
      </c>
      <c r="B244" s="6"/>
      <c r="C244" s="6"/>
      <c r="D244" s="6"/>
      <c r="E244" s="6"/>
      <c r="F244" s="6">
        <v>323.42</v>
      </c>
      <c r="G244" s="6">
        <f t="shared" si="28"/>
        <v>323.42</v>
      </c>
      <c r="I244" s="12" t="s">
        <v>229</v>
      </c>
      <c r="J244" s="6"/>
      <c r="K244" s="6"/>
      <c r="L244" s="6"/>
      <c r="M244" s="6"/>
      <c r="N244" s="6">
        <f t="shared" si="29"/>
        <v>582.70581400000003</v>
      </c>
      <c r="O244" s="6">
        <f t="shared" si="30"/>
        <v>259.28581400000002</v>
      </c>
      <c r="P244" s="6">
        <f t="shared" si="31"/>
        <v>582.70581400000003</v>
      </c>
    </row>
    <row r="245" spans="1:16" x14ac:dyDescent="0.25">
      <c r="A245" s="12" t="s">
        <v>230</v>
      </c>
      <c r="B245" s="6"/>
      <c r="C245" s="6"/>
      <c r="D245" s="6"/>
      <c r="E245" s="6"/>
      <c r="F245" s="6">
        <v>323.42</v>
      </c>
      <c r="G245" s="6">
        <f t="shared" si="28"/>
        <v>323.42</v>
      </c>
      <c r="I245" s="12" t="s">
        <v>230</v>
      </c>
      <c r="J245" s="6"/>
      <c r="K245" s="6"/>
      <c r="L245" s="6"/>
      <c r="M245" s="6"/>
      <c r="N245" s="6">
        <f t="shared" si="29"/>
        <v>582.70581400000003</v>
      </c>
      <c r="O245" s="6">
        <f t="shared" si="30"/>
        <v>259.28581400000002</v>
      </c>
      <c r="P245" s="6">
        <f t="shared" si="31"/>
        <v>582.70581400000003</v>
      </c>
    </row>
    <row r="246" spans="1:16" x14ac:dyDescent="0.25">
      <c r="A246" s="12" t="s">
        <v>231</v>
      </c>
      <c r="B246" s="6"/>
      <c r="C246" s="6"/>
      <c r="D246" s="6"/>
      <c r="E246" s="6">
        <v>66.430000000000007</v>
      </c>
      <c r="F246" s="6"/>
      <c r="G246" s="6">
        <f t="shared" si="28"/>
        <v>66.430000000000007</v>
      </c>
      <c r="I246" s="12" t="s">
        <v>231</v>
      </c>
      <c r="J246" s="6"/>
      <c r="K246" s="6"/>
      <c r="L246" s="6"/>
      <c r="M246" s="6">
        <f t="shared" si="32"/>
        <v>119.68693100000002</v>
      </c>
      <c r="N246" s="6"/>
      <c r="O246" s="6">
        <f t="shared" si="30"/>
        <v>53.256931000000009</v>
      </c>
      <c r="P246" s="6">
        <f t="shared" si="31"/>
        <v>119.68693100000002</v>
      </c>
    </row>
    <row r="247" spans="1:16" x14ac:dyDescent="0.25">
      <c r="A247" s="12" t="s">
        <v>232</v>
      </c>
      <c r="B247" s="6"/>
      <c r="C247" s="6"/>
      <c r="D247" s="6"/>
      <c r="E247" s="6">
        <v>66.430000000000007</v>
      </c>
      <c r="F247" s="6"/>
      <c r="G247" s="6">
        <f t="shared" si="28"/>
        <v>66.430000000000007</v>
      </c>
      <c r="I247" s="12" t="s">
        <v>232</v>
      </c>
      <c r="J247" s="6"/>
      <c r="K247" s="6"/>
      <c r="L247" s="6"/>
      <c r="M247" s="6">
        <f t="shared" si="32"/>
        <v>119.68693100000002</v>
      </c>
      <c r="N247" s="6"/>
      <c r="O247" s="6">
        <f t="shared" si="30"/>
        <v>53.256931000000009</v>
      </c>
      <c r="P247" s="6">
        <f t="shared" si="31"/>
        <v>119.68693100000002</v>
      </c>
    </row>
    <row r="248" spans="1:16" x14ac:dyDescent="0.25">
      <c r="A248" s="12" t="s">
        <v>233</v>
      </c>
      <c r="B248" s="6"/>
      <c r="C248" s="6"/>
      <c r="D248" s="6"/>
      <c r="E248" s="6">
        <v>66.430000000000007</v>
      </c>
      <c r="F248" s="6"/>
      <c r="G248" s="6">
        <f t="shared" si="28"/>
        <v>66.430000000000007</v>
      </c>
      <c r="I248" s="12" t="s">
        <v>233</v>
      </c>
      <c r="J248" s="6"/>
      <c r="K248" s="6"/>
      <c r="L248" s="6"/>
      <c r="M248" s="6">
        <f t="shared" si="32"/>
        <v>119.68693100000002</v>
      </c>
      <c r="N248" s="6"/>
      <c r="O248" s="6">
        <f t="shared" si="30"/>
        <v>53.256931000000009</v>
      </c>
      <c r="P248" s="6">
        <f t="shared" si="31"/>
        <v>119.68693100000002</v>
      </c>
    </row>
    <row r="249" spans="1:16" x14ac:dyDescent="0.25">
      <c r="A249" s="12" t="s">
        <v>234</v>
      </c>
      <c r="B249" s="6"/>
      <c r="C249" s="6"/>
      <c r="D249" s="6"/>
      <c r="E249" s="6">
        <v>66.430000000000007</v>
      </c>
      <c r="F249" s="6"/>
      <c r="G249" s="6">
        <f t="shared" si="28"/>
        <v>66.430000000000007</v>
      </c>
      <c r="I249" s="12" t="s">
        <v>234</v>
      </c>
      <c r="J249" s="6"/>
      <c r="K249" s="6"/>
      <c r="L249" s="6"/>
      <c r="M249" s="6">
        <f t="shared" si="32"/>
        <v>119.68693100000002</v>
      </c>
      <c r="N249" s="6"/>
      <c r="O249" s="6">
        <f t="shared" si="30"/>
        <v>53.256931000000009</v>
      </c>
      <c r="P249" s="6">
        <f t="shared" si="31"/>
        <v>119.68693100000002</v>
      </c>
    </row>
    <row r="250" spans="1:16" x14ac:dyDescent="0.25">
      <c r="A250" s="12" t="s">
        <v>235</v>
      </c>
      <c r="B250" s="6"/>
      <c r="C250" s="6"/>
      <c r="D250" s="6"/>
      <c r="E250" s="6">
        <v>66.430000000000007</v>
      </c>
      <c r="F250" s="6"/>
      <c r="G250" s="6">
        <f t="shared" si="28"/>
        <v>66.430000000000007</v>
      </c>
      <c r="I250" s="12" t="s">
        <v>235</v>
      </c>
      <c r="J250" s="6"/>
      <c r="K250" s="6"/>
      <c r="L250" s="6"/>
      <c r="M250" s="6">
        <f t="shared" si="32"/>
        <v>119.68693100000002</v>
      </c>
      <c r="N250" s="6"/>
      <c r="O250" s="6">
        <f t="shared" si="30"/>
        <v>53.256931000000009</v>
      </c>
      <c r="P250" s="6">
        <f t="shared" si="31"/>
        <v>119.68693100000002</v>
      </c>
    </row>
    <row r="251" spans="1:16" x14ac:dyDescent="0.25">
      <c r="A251" s="12" t="s">
        <v>236</v>
      </c>
      <c r="B251" s="6"/>
      <c r="C251" s="6"/>
      <c r="D251" s="6"/>
      <c r="E251" s="6"/>
      <c r="F251" s="6">
        <v>323.42</v>
      </c>
      <c r="G251" s="6">
        <f t="shared" si="28"/>
        <v>323.42</v>
      </c>
      <c r="I251" s="12" t="s">
        <v>236</v>
      </c>
      <c r="J251" s="6"/>
      <c r="K251" s="6"/>
      <c r="L251" s="6"/>
      <c r="M251" s="6"/>
      <c r="N251" s="6">
        <f t="shared" si="29"/>
        <v>582.70581400000003</v>
      </c>
      <c r="O251" s="6">
        <f t="shared" si="30"/>
        <v>259.28581400000002</v>
      </c>
      <c r="P251" s="6">
        <f t="shared" si="31"/>
        <v>582.70581400000003</v>
      </c>
    </row>
    <row r="252" spans="1:16" x14ac:dyDescent="0.25">
      <c r="A252" s="12" t="s">
        <v>237</v>
      </c>
      <c r="B252" s="6"/>
      <c r="C252" s="6"/>
      <c r="D252" s="6"/>
      <c r="E252" s="6"/>
      <c r="F252" s="6">
        <v>323.42</v>
      </c>
      <c r="G252" s="6">
        <f t="shared" si="28"/>
        <v>323.42</v>
      </c>
      <c r="I252" s="12" t="s">
        <v>237</v>
      </c>
      <c r="J252" s="6"/>
      <c r="K252" s="6"/>
      <c r="L252" s="6"/>
      <c r="M252" s="6"/>
      <c r="N252" s="6">
        <f t="shared" si="29"/>
        <v>582.70581400000003</v>
      </c>
      <c r="O252" s="6">
        <f t="shared" si="30"/>
        <v>259.28581400000002</v>
      </c>
      <c r="P252" s="6">
        <f t="shared" si="31"/>
        <v>582.70581400000003</v>
      </c>
    </row>
    <row r="253" spans="1:16" x14ac:dyDescent="0.25">
      <c r="A253" s="12" t="s">
        <v>238</v>
      </c>
      <c r="B253" s="6"/>
      <c r="C253" s="6"/>
      <c r="D253" s="6"/>
      <c r="E253" s="6"/>
      <c r="F253" s="6">
        <v>323.42</v>
      </c>
      <c r="G253" s="6">
        <f t="shared" si="28"/>
        <v>323.42</v>
      </c>
      <c r="I253" s="12" t="s">
        <v>238</v>
      </c>
      <c r="J253" s="6"/>
      <c r="K253" s="6"/>
      <c r="L253" s="6"/>
      <c r="M253" s="6"/>
      <c r="N253" s="6">
        <f t="shared" si="29"/>
        <v>582.70581400000003</v>
      </c>
      <c r="O253" s="6">
        <f t="shared" si="30"/>
        <v>259.28581400000002</v>
      </c>
      <c r="P253" s="6">
        <f t="shared" si="31"/>
        <v>582.70581400000003</v>
      </c>
    </row>
    <row r="254" spans="1:16" x14ac:dyDescent="0.25">
      <c r="A254" s="12" t="s">
        <v>239</v>
      </c>
      <c r="B254" s="6"/>
      <c r="C254" s="6"/>
      <c r="D254" s="6"/>
      <c r="E254" s="6"/>
      <c r="F254" s="6">
        <v>323.42</v>
      </c>
      <c r="G254" s="6">
        <f t="shared" si="28"/>
        <v>323.42</v>
      </c>
      <c r="I254" s="12" t="s">
        <v>239</v>
      </c>
      <c r="J254" s="6"/>
      <c r="K254" s="6"/>
      <c r="L254" s="6"/>
      <c r="M254" s="6"/>
      <c r="N254" s="6">
        <f t="shared" si="29"/>
        <v>582.70581400000003</v>
      </c>
      <c r="O254" s="6">
        <f t="shared" si="30"/>
        <v>259.28581400000002</v>
      </c>
      <c r="P254" s="6">
        <f t="shared" si="31"/>
        <v>582.70581400000003</v>
      </c>
    </row>
    <row r="255" spans="1:16" x14ac:dyDescent="0.25">
      <c r="A255" s="12" t="s">
        <v>240</v>
      </c>
      <c r="B255" s="6"/>
      <c r="C255" s="6"/>
      <c r="D255" s="6"/>
      <c r="E255" s="6"/>
      <c r="F255" s="6">
        <v>323.42</v>
      </c>
      <c r="G255" s="6">
        <f t="shared" si="28"/>
        <v>323.42</v>
      </c>
      <c r="I255" s="12" t="s">
        <v>240</v>
      </c>
      <c r="J255" s="6"/>
      <c r="K255" s="6"/>
      <c r="L255" s="6"/>
      <c r="M255" s="6"/>
      <c r="N255" s="6">
        <f t="shared" si="29"/>
        <v>582.70581400000003</v>
      </c>
      <c r="O255" s="6">
        <f t="shared" si="30"/>
        <v>259.28581400000002</v>
      </c>
      <c r="P255" s="6">
        <f t="shared" si="31"/>
        <v>582.70581400000003</v>
      </c>
    </row>
    <row r="256" spans="1:16" x14ac:dyDescent="0.25">
      <c r="A256" s="12" t="s">
        <v>241</v>
      </c>
      <c r="B256" s="6"/>
      <c r="C256" s="6"/>
      <c r="D256" s="6"/>
      <c r="E256" s="6"/>
      <c r="F256" s="6">
        <v>323.42</v>
      </c>
      <c r="G256" s="6">
        <f t="shared" si="28"/>
        <v>323.42</v>
      </c>
      <c r="I256" s="12" t="s">
        <v>241</v>
      </c>
      <c r="J256" s="6"/>
      <c r="K256" s="6"/>
      <c r="L256" s="6"/>
      <c r="M256" s="6"/>
      <c r="N256" s="6">
        <f t="shared" si="29"/>
        <v>582.70581400000003</v>
      </c>
      <c r="O256" s="6">
        <f t="shared" si="30"/>
        <v>259.28581400000002</v>
      </c>
      <c r="P256" s="6">
        <f t="shared" si="31"/>
        <v>582.70581400000003</v>
      </c>
    </row>
    <row r="257" spans="1:16" x14ac:dyDescent="0.25">
      <c r="A257" s="12" t="s">
        <v>242</v>
      </c>
      <c r="B257" s="6"/>
      <c r="C257" s="6"/>
      <c r="D257" s="6"/>
      <c r="E257" s="6"/>
      <c r="F257" s="6">
        <v>323.42</v>
      </c>
      <c r="G257" s="6">
        <f t="shared" si="28"/>
        <v>323.42</v>
      </c>
      <c r="I257" s="12" t="s">
        <v>242</v>
      </c>
      <c r="J257" s="6"/>
      <c r="K257" s="6"/>
      <c r="L257" s="6"/>
      <c r="M257" s="6"/>
      <c r="N257" s="6">
        <f t="shared" si="29"/>
        <v>582.70581400000003</v>
      </c>
      <c r="O257" s="6">
        <f t="shared" si="30"/>
        <v>259.28581400000002</v>
      </c>
      <c r="P257" s="6">
        <f t="shared" si="31"/>
        <v>582.70581400000003</v>
      </c>
    </row>
    <row r="258" spans="1:16" x14ac:dyDescent="0.25">
      <c r="A258" s="12" t="s">
        <v>243</v>
      </c>
      <c r="B258" s="6"/>
      <c r="C258" s="6"/>
      <c r="D258" s="6"/>
      <c r="E258" s="6">
        <v>66.430000000000007</v>
      </c>
      <c r="F258" s="6"/>
      <c r="G258" s="6">
        <f t="shared" si="28"/>
        <v>66.430000000000007</v>
      </c>
      <c r="I258" s="12" t="s">
        <v>243</v>
      </c>
      <c r="J258" s="6"/>
      <c r="K258" s="6"/>
      <c r="L258" s="6"/>
      <c r="M258" s="6">
        <f t="shared" si="32"/>
        <v>119.68693100000002</v>
      </c>
      <c r="N258" s="6"/>
      <c r="O258" s="6">
        <f t="shared" si="30"/>
        <v>53.256931000000009</v>
      </c>
      <c r="P258" s="6">
        <f t="shared" si="31"/>
        <v>119.68693100000002</v>
      </c>
    </row>
    <row r="259" spans="1:16" x14ac:dyDescent="0.25">
      <c r="A259" s="12" t="s">
        <v>244</v>
      </c>
      <c r="B259" s="6"/>
      <c r="C259" s="6"/>
      <c r="D259" s="6"/>
      <c r="E259" s="6">
        <v>66.430000000000007</v>
      </c>
      <c r="F259" s="6"/>
      <c r="G259" s="6">
        <f t="shared" si="28"/>
        <v>66.430000000000007</v>
      </c>
      <c r="I259" s="12" t="s">
        <v>244</v>
      </c>
      <c r="J259" s="6"/>
      <c r="K259" s="6"/>
      <c r="L259" s="6"/>
      <c r="M259" s="6">
        <f t="shared" si="32"/>
        <v>119.68693100000002</v>
      </c>
      <c r="N259" s="6"/>
      <c r="O259" s="6">
        <f t="shared" si="30"/>
        <v>53.256931000000009</v>
      </c>
      <c r="P259" s="6">
        <f t="shared" si="31"/>
        <v>119.68693100000002</v>
      </c>
    </row>
    <row r="260" spans="1:16" x14ac:dyDescent="0.25">
      <c r="A260" s="12" t="s">
        <v>245</v>
      </c>
      <c r="B260" s="6"/>
      <c r="C260" s="6"/>
      <c r="D260" s="6"/>
      <c r="E260" s="6">
        <v>66.430000000000007</v>
      </c>
      <c r="F260" s="6"/>
      <c r="G260" s="6">
        <f t="shared" si="28"/>
        <v>66.430000000000007</v>
      </c>
      <c r="I260" s="12" t="s">
        <v>245</v>
      </c>
      <c r="J260" s="6"/>
      <c r="K260" s="6"/>
      <c r="L260" s="6"/>
      <c r="M260" s="6">
        <f t="shared" si="32"/>
        <v>119.68693100000002</v>
      </c>
      <c r="N260" s="6"/>
      <c r="O260" s="6">
        <f t="shared" si="30"/>
        <v>53.256931000000009</v>
      </c>
      <c r="P260" s="6">
        <f t="shared" si="31"/>
        <v>119.68693100000002</v>
      </c>
    </row>
    <row r="261" spans="1:16" x14ac:dyDescent="0.25">
      <c r="A261" s="12" t="s">
        <v>246</v>
      </c>
      <c r="B261" s="6"/>
      <c r="C261" s="6"/>
      <c r="D261" s="6"/>
      <c r="E261" s="6"/>
      <c r="F261" s="6">
        <v>323.42</v>
      </c>
      <c r="G261" s="6">
        <f t="shared" si="28"/>
        <v>323.42</v>
      </c>
      <c r="I261" s="12" t="s">
        <v>246</v>
      </c>
      <c r="J261" s="6"/>
      <c r="K261" s="6"/>
      <c r="L261" s="6"/>
      <c r="M261" s="6"/>
      <c r="N261" s="6">
        <f t="shared" si="29"/>
        <v>582.70581400000003</v>
      </c>
      <c r="O261" s="6">
        <f t="shared" si="30"/>
        <v>259.28581400000002</v>
      </c>
      <c r="P261" s="6">
        <f t="shared" si="31"/>
        <v>582.70581400000003</v>
      </c>
    </row>
    <row r="262" spans="1:16" x14ac:dyDescent="0.25">
      <c r="A262" s="12" t="s">
        <v>247</v>
      </c>
      <c r="B262" s="6"/>
      <c r="C262" s="6"/>
      <c r="D262" s="6"/>
      <c r="E262" s="6"/>
      <c r="F262" s="6">
        <v>323.42</v>
      </c>
      <c r="G262" s="6">
        <f t="shared" si="28"/>
        <v>323.42</v>
      </c>
      <c r="I262" s="12" t="s">
        <v>247</v>
      </c>
      <c r="J262" s="6"/>
      <c r="K262" s="6"/>
      <c r="L262" s="6"/>
      <c r="M262" s="6"/>
      <c r="N262" s="6">
        <f t="shared" si="29"/>
        <v>582.70581400000003</v>
      </c>
      <c r="O262" s="6">
        <f t="shared" si="30"/>
        <v>259.28581400000002</v>
      </c>
      <c r="P262" s="6">
        <f t="shared" si="31"/>
        <v>582.70581400000003</v>
      </c>
    </row>
    <row r="263" spans="1:16" x14ac:dyDescent="0.25">
      <c r="A263" s="12" t="s">
        <v>248</v>
      </c>
      <c r="B263" s="6"/>
      <c r="C263" s="6"/>
      <c r="D263" s="6"/>
      <c r="E263" s="6">
        <v>66.430000000000007</v>
      </c>
      <c r="F263" s="6"/>
      <c r="G263" s="6">
        <f t="shared" si="28"/>
        <v>66.430000000000007</v>
      </c>
      <c r="I263" s="12" t="s">
        <v>248</v>
      </c>
      <c r="J263" s="6"/>
      <c r="K263" s="6"/>
      <c r="L263" s="6"/>
      <c r="M263" s="6">
        <f t="shared" si="32"/>
        <v>119.68693100000002</v>
      </c>
      <c r="N263" s="6"/>
      <c r="O263" s="6">
        <f t="shared" si="30"/>
        <v>53.256931000000009</v>
      </c>
      <c r="P263" s="6">
        <f t="shared" si="31"/>
        <v>119.68693100000002</v>
      </c>
    </row>
    <row r="264" spans="1:16" x14ac:dyDescent="0.25">
      <c r="A264" s="12" t="s">
        <v>249</v>
      </c>
      <c r="B264" s="6"/>
      <c r="C264" s="6"/>
      <c r="D264" s="6"/>
      <c r="E264" s="6"/>
      <c r="F264" s="6">
        <v>323.42</v>
      </c>
      <c r="G264" s="6">
        <f t="shared" si="28"/>
        <v>323.42</v>
      </c>
      <c r="I264" s="12" t="s">
        <v>249</v>
      </c>
      <c r="J264" s="6"/>
      <c r="K264" s="6"/>
      <c r="L264" s="6"/>
      <c r="M264" s="6"/>
      <c r="N264" s="6">
        <f t="shared" si="29"/>
        <v>582.70581400000003</v>
      </c>
      <c r="O264" s="6">
        <f t="shared" si="30"/>
        <v>259.28581400000002</v>
      </c>
      <c r="P264" s="6">
        <f t="shared" si="31"/>
        <v>582.70581400000003</v>
      </c>
    </row>
    <row r="265" spans="1:16" x14ac:dyDescent="0.25">
      <c r="A265" s="12" t="s">
        <v>250</v>
      </c>
      <c r="B265" s="6"/>
      <c r="C265" s="6"/>
      <c r="D265" s="6"/>
      <c r="E265" s="6"/>
      <c r="F265" s="6">
        <v>323.42</v>
      </c>
      <c r="G265" s="6">
        <f t="shared" si="28"/>
        <v>323.42</v>
      </c>
      <c r="I265" s="12" t="s">
        <v>250</v>
      </c>
      <c r="J265" s="6"/>
      <c r="K265" s="6"/>
      <c r="L265" s="6"/>
      <c r="M265" s="6"/>
      <c r="N265" s="6">
        <f t="shared" si="29"/>
        <v>582.70581400000003</v>
      </c>
      <c r="O265" s="6">
        <f t="shared" si="30"/>
        <v>259.28581400000002</v>
      </c>
      <c r="P265" s="6">
        <f t="shared" si="31"/>
        <v>582.70581400000003</v>
      </c>
    </row>
    <row r="266" spans="1:16" x14ac:dyDescent="0.25">
      <c r="A266" s="12" t="s">
        <v>251</v>
      </c>
      <c r="B266" s="6"/>
      <c r="C266" s="6"/>
      <c r="D266" s="6"/>
      <c r="E266" s="6"/>
      <c r="F266" s="6">
        <v>323.42</v>
      </c>
      <c r="G266" s="6">
        <f t="shared" si="28"/>
        <v>323.42</v>
      </c>
      <c r="I266" s="12" t="s">
        <v>251</v>
      </c>
      <c r="J266" s="6"/>
      <c r="K266" s="6"/>
      <c r="L266" s="6"/>
      <c r="M266" s="6"/>
      <c r="N266" s="6">
        <f t="shared" si="29"/>
        <v>582.70581400000003</v>
      </c>
      <c r="O266" s="6">
        <f t="shared" si="30"/>
        <v>259.28581400000002</v>
      </c>
      <c r="P266" s="6">
        <f t="shared" si="31"/>
        <v>582.70581400000003</v>
      </c>
    </row>
    <row r="267" spans="1:16" x14ac:dyDescent="0.25">
      <c r="B267" s="6"/>
      <c r="C267" s="6"/>
      <c r="D267" s="6"/>
      <c r="E267" s="6"/>
      <c r="F267" s="6"/>
      <c r="G267" s="6">
        <f t="shared" si="28"/>
        <v>0</v>
      </c>
      <c r="H267" t="s">
        <v>252</v>
      </c>
      <c r="J267" s="6"/>
      <c r="K267" s="6"/>
      <c r="L267" s="6"/>
      <c r="M267" s="6"/>
      <c r="N267" s="6"/>
      <c r="P267" s="6"/>
    </row>
    <row r="268" spans="1:16" x14ac:dyDescent="0.25">
      <c r="A268" s="12" t="s">
        <v>253</v>
      </c>
      <c r="B268" s="6">
        <f>SUM(B167:B267)</f>
        <v>313.11</v>
      </c>
      <c r="C268" s="6">
        <f>SUM(C167:C267)</f>
        <v>4531.8899999999985</v>
      </c>
      <c r="D268" s="6">
        <f>SUM(D167:D267)</f>
        <v>460.29999999999995</v>
      </c>
      <c r="E268" s="6">
        <f>SUM(E167:E267)</f>
        <v>2657.2</v>
      </c>
      <c r="F268" s="6">
        <f>SUM(F167:F267)</f>
        <v>11643.12</v>
      </c>
      <c r="G268" s="6">
        <f t="shared" si="28"/>
        <v>19605.62</v>
      </c>
      <c r="H268" s="6">
        <f>SUM(B268:F268)</f>
        <v>19605.62</v>
      </c>
      <c r="I268" s="12" t="s">
        <v>253</v>
      </c>
      <c r="J268" s="6">
        <f t="shared" ref="J268" si="33">1.8017*B268</f>
        <v>564.13028700000007</v>
      </c>
      <c r="K268" s="6">
        <f t="shared" ref="K268" si="34">1.8017*C268</f>
        <v>8165.1062129999973</v>
      </c>
      <c r="L268" s="6">
        <f t="shared" ref="L268" si="35">1.8017*D268</f>
        <v>829.32250999999997</v>
      </c>
      <c r="M268" s="6">
        <f t="shared" ref="M268" si="36">1.8017*E268</f>
        <v>4787.4772400000002</v>
      </c>
      <c r="N268" s="6">
        <f t="shared" ref="N268" si="37">1.8017*F268</f>
        <v>20977.409304000001</v>
      </c>
      <c r="O268" s="6">
        <f t="shared" ref="O268" si="38">1.8017*G268</f>
        <v>35323.445553999998</v>
      </c>
      <c r="P268" s="6">
        <f t="shared" si="31"/>
        <v>35323.445553999998</v>
      </c>
    </row>
  </sheetData>
  <mergeCells count="4">
    <mergeCell ref="A2:E2"/>
    <mergeCell ref="A163:E163"/>
    <mergeCell ref="A165:F165"/>
    <mergeCell ref="I165:N16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B525-B742-4084-832A-C5387FBA20BF}">
  <dimension ref="A2:Q276"/>
  <sheetViews>
    <sheetView topLeftCell="D170" workbookViewId="0">
      <selection activeCell="N176" sqref="N176"/>
    </sheetView>
  </sheetViews>
  <sheetFormatPr baseColWidth="10" defaultRowHeight="15" x14ac:dyDescent="0.25"/>
  <cols>
    <col min="1" max="1" width="15" customWidth="1"/>
    <col min="4" max="4" width="13.140625" customWidth="1"/>
    <col min="8" max="8" width="12.85546875" customWidth="1"/>
    <col min="15" max="15" width="11.85546875" bestFit="1" customWidth="1"/>
    <col min="16" max="16" width="12.140625" customWidth="1"/>
  </cols>
  <sheetData>
    <row r="2" spans="1:11" ht="18.75" x14ac:dyDescent="0.3">
      <c r="A2" s="22" t="s">
        <v>265</v>
      </c>
      <c r="B2" s="22"/>
      <c r="C2" s="22"/>
      <c r="D2" s="22"/>
      <c r="E2" s="22"/>
    </row>
    <row r="3" spans="1:11" x14ac:dyDescent="0.25">
      <c r="A3" s="25" t="s">
        <v>266</v>
      </c>
      <c r="B3" s="25"/>
      <c r="C3" s="25"/>
      <c r="D3" s="25"/>
      <c r="E3" s="25"/>
    </row>
    <row r="4" spans="1:11" x14ac:dyDescent="0.25">
      <c r="A4" s="24" t="s">
        <v>270</v>
      </c>
      <c r="B4" s="24"/>
      <c r="C4" s="24"/>
      <c r="D4" s="24"/>
      <c r="E4" s="24"/>
    </row>
    <row r="5" spans="1:11" ht="66.75" customHeight="1" x14ac:dyDescent="0.25">
      <c r="A5" s="26" t="s">
        <v>267</v>
      </c>
      <c r="B5" s="26"/>
      <c r="C5" s="26"/>
      <c r="D5" s="26"/>
      <c r="E5" s="26"/>
    </row>
    <row r="7" spans="1:11" x14ac:dyDescent="0.25">
      <c r="A7" s="25" t="s">
        <v>268</v>
      </c>
      <c r="B7" s="25"/>
      <c r="C7" t="s">
        <v>269</v>
      </c>
    </row>
    <row r="8" spans="1:11" x14ac:dyDescent="0.25">
      <c r="A8" s="25" t="s">
        <v>271</v>
      </c>
      <c r="B8" s="25"/>
      <c r="C8" s="14">
        <v>0.56533</v>
      </c>
      <c r="D8" s="24">
        <v>39877.379999999997</v>
      </c>
      <c r="E8" s="24"/>
    </row>
    <row r="9" spans="1:11" x14ac:dyDescent="0.25">
      <c r="A9" s="25" t="s">
        <v>272</v>
      </c>
      <c r="B9" s="25"/>
      <c r="C9" s="13">
        <v>0.43467</v>
      </c>
      <c r="D9" s="24">
        <v>30660.82</v>
      </c>
      <c r="E9" s="24"/>
    </row>
    <row r="10" spans="1:11" x14ac:dyDescent="0.25">
      <c r="A10" s="25" t="s">
        <v>273</v>
      </c>
      <c r="B10" s="25"/>
      <c r="C10" s="13">
        <f>SUM(C8:C9)</f>
        <v>1</v>
      </c>
      <c r="D10" s="24">
        <f>SUM(D8:D9)</f>
        <v>70538.2</v>
      </c>
      <c r="E10" s="25"/>
    </row>
    <row r="12" spans="1:11" x14ac:dyDescent="0.25">
      <c r="C12" s="5">
        <v>25497.79</v>
      </c>
      <c r="D12" s="9">
        <v>39877.379999999997</v>
      </c>
    </row>
    <row r="13" spans="1:11" ht="135" x14ac:dyDescent="0.25">
      <c r="A13" s="2" t="s">
        <v>0</v>
      </c>
      <c r="B13" s="1" t="s">
        <v>277</v>
      </c>
      <c r="C13" s="7" t="s">
        <v>259</v>
      </c>
      <c r="D13" s="7" t="s">
        <v>274</v>
      </c>
      <c r="E13" s="7" t="s">
        <v>156</v>
      </c>
      <c r="F13" s="7" t="s">
        <v>257</v>
      </c>
      <c r="G13" s="7" t="s">
        <v>275</v>
      </c>
      <c r="H13" s="7" t="s">
        <v>278</v>
      </c>
      <c r="I13" s="7" t="s">
        <v>279</v>
      </c>
      <c r="J13" s="7" t="str">
        <f>'Presupuesto Emporda'!I5</f>
        <v>Lo que pagara ahora año 2027 Jardineria Emporda aumento 80,17%</v>
      </c>
      <c r="K13" s="7" t="s">
        <v>276</v>
      </c>
    </row>
    <row r="14" spans="1:11" x14ac:dyDescent="0.25">
      <c r="A14" t="s">
        <v>1</v>
      </c>
      <c r="B14" s="16">
        <v>9.1900000000000003E-3</v>
      </c>
      <c r="C14" s="6">
        <f>25497.74*B14</f>
        <v>234.32423060000002</v>
      </c>
      <c r="D14" s="6">
        <f>39877.38*B14</f>
        <v>366.47312219999998</v>
      </c>
      <c r="E14" s="6">
        <f>D14-C14</f>
        <v>132.14889159999996</v>
      </c>
      <c r="F14" s="6"/>
      <c r="H14" s="6">
        <f>C14+F14</f>
        <v>234.32423060000002</v>
      </c>
      <c r="I14" s="6">
        <f>D14+G14</f>
        <v>366.47312219999998</v>
      </c>
      <c r="J14" s="6">
        <f>'Presupuesto Emporda'!I6</f>
        <v>422.18860000000001</v>
      </c>
      <c r="K14" s="6">
        <f>I14-J14</f>
        <v>-55.715477800000031</v>
      </c>
    </row>
    <row r="15" spans="1:11" x14ac:dyDescent="0.25">
      <c r="A15" t="s">
        <v>2</v>
      </c>
      <c r="B15" s="16">
        <v>9.1900000000000003E-3</v>
      </c>
      <c r="C15" s="6">
        <f t="shared" ref="C15:C78" si="0">25497.74*B15</f>
        <v>234.32423060000002</v>
      </c>
      <c r="D15" s="6">
        <f t="shared" ref="D15:D78" si="1">39877.38*B15</f>
        <v>366.47312219999998</v>
      </c>
      <c r="E15" s="6">
        <f t="shared" ref="E15:E78" si="2">D15-C15</f>
        <v>132.14889159999996</v>
      </c>
      <c r="F15" s="6"/>
      <c r="H15" s="6">
        <f t="shared" ref="H15:I78" si="3">C15+F15</f>
        <v>234.32423060000002</v>
      </c>
      <c r="I15" s="6">
        <f t="shared" si="3"/>
        <v>366.47312219999998</v>
      </c>
      <c r="J15" s="6">
        <f>'Presupuesto Emporda'!I7</f>
        <v>422.18860000000001</v>
      </c>
      <c r="K15" s="6">
        <f t="shared" ref="K15:K78" si="4">I15-J15</f>
        <v>-55.715477800000031</v>
      </c>
    </row>
    <row r="16" spans="1:11" x14ac:dyDescent="0.25">
      <c r="A16" t="s">
        <v>3</v>
      </c>
      <c r="B16" s="16">
        <v>9.1900000000000003E-3</v>
      </c>
      <c r="C16" s="6">
        <f t="shared" si="0"/>
        <v>234.32423060000002</v>
      </c>
      <c r="D16" s="6">
        <f t="shared" si="1"/>
        <v>366.47312219999998</v>
      </c>
      <c r="E16" s="6">
        <f t="shared" si="2"/>
        <v>132.14889159999996</v>
      </c>
      <c r="F16" s="6"/>
      <c r="H16" s="6">
        <f t="shared" si="3"/>
        <v>234.32423060000002</v>
      </c>
      <c r="I16" s="6">
        <f t="shared" si="3"/>
        <v>366.47312219999998</v>
      </c>
      <c r="J16" s="6">
        <f>'Presupuesto Emporda'!I8</f>
        <v>422.18860000000001</v>
      </c>
      <c r="K16" s="6">
        <f t="shared" si="4"/>
        <v>-55.715477800000031</v>
      </c>
    </row>
    <row r="17" spans="1:11" x14ac:dyDescent="0.25">
      <c r="A17" t="s">
        <v>4</v>
      </c>
      <c r="B17" s="16">
        <v>9.1900000000000003E-3</v>
      </c>
      <c r="C17" s="6">
        <f t="shared" si="0"/>
        <v>234.32423060000002</v>
      </c>
      <c r="D17" s="6">
        <f t="shared" si="1"/>
        <v>366.47312219999998</v>
      </c>
      <c r="E17" s="6">
        <f t="shared" si="2"/>
        <v>132.14889159999996</v>
      </c>
      <c r="F17" s="6"/>
      <c r="H17" s="6">
        <f t="shared" si="3"/>
        <v>234.32423060000002</v>
      </c>
      <c r="I17" s="6">
        <f t="shared" si="3"/>
        <v>366.47312219999998</v>
      </c>
      <c r="J17" s="6">
        <f>'Presupuesto Emporda'!I9</f>
        <v>422.18860000000001</v>
      </c>
      <c r="K17" s="6">
        <f t="shared" si="4"/>
        <v>-55.715477800000031</v>
      </c>
    </row>
    <row r="18" spans="1:11" x14ac:dyDescent="0.25">
      <c r="A18" t="s">
        <v>5</v>
      </c>
      <c r="B18" s="16">
        <v>9.1900000000000003E-3</v>
      </c>
      <c r="C18" s="6">
        <f t="shared" si="0"/>
        <v>234.32423060000002</v>
      </c>
      <c r="D18" s="6">
        <f t="shared" si="1"/>
        <v>366.47312219999998</v>
      </c>
      <c r="E18" s="6">
        <f t="shared" si="2"/>
        <v>132.14889159999996</v>
      </c>
      <c r="F18" s="6"/>
      <c r="H18" s="6">
        <f t="shared" si="3"/>
        <v>234.32423060000002</v>
      </c>
      <c r="I18" s="6">
        <f t="shared" si="3"/>
        <v>366.47312219999998</v>
      </c>
      <c r="J18" s="6">
        <f>'Presupuesto Emporda'!I10</f>
        <v>422.18860000000001</v>
      </c>
      <c r="K18" s="6">
        <f t="shared" si="4"/>
        <v>-55.715477800000031</v>
      </c>
    </row>
    <row r="19" spans="1:11" x14ac:dyDescent="0.25">
      <c r="A19" t="s">
        <v>6</v>
      </c>
      <c r="B19" s="16">
        <v>9.1900000000000003E-3</v>
      </c>
      <c r="C19" s="6">
        <f t="shared" si="0"/>
        <v>234.32423060000002</v>
      </c>
      <c r="D19" s="6">
        <f t="shared" si="1"/>
        <v>366.47312219999998</v>
      </c>
      <c r="E19" s="6">
        <f t="shared" si="2"/>
        <v>132.14889159999996</v>
      </c>
      <c r="F19" s="6"/>
      <c r="H19" s="6">
        <f t="shared" si="3"/>
        <v>234.32423060000002</v>
      </c>
      <c r="I19" s="6">
        <f t="shared" si="3"/>
        <v>366.47312219999998</v>
      </c>
      <c r="J19" s="6">
        <f>'Presupuesto Emporda'!I11</f>
        <v>422.18860000000001</v>
      </c>
      <c r="K19" s="6">
        <f t="shared" si="4"/>
        <v>-55.715477800000031</v>
      </c>
    </row>
    <row r="20" spans="1:11" x14ac:dyDescent="0.25">
      <c r="A20" t="s">
        <v>7</v>
      </c>
      <c r="B20" s="16">
        <v>9.1900000000000003E-3</v>
      </c>
      <c r="C20" s="6">
        <f t="shared" si="0"/>
        <v>234.32423060000002</v>
      </c>
      <c r="D20" s="6">
        <f t="shared" si="1"/>
        <v>366.47312219999998</v>
      </c>
      <c r="E20" s="6">
        <f t="shared" si="2"/>
        <v>132.14889159999996</v>
      </c>
      <c r="F20" s="6"/>
      <c r="H20" s="6">
        <f t="shared" si="3"/>
        <v>234.32423060000002</v>
      </c>
      <c r="I20" s="6">
        <f t="shared" si="3"/>
        <v>366.47312219999998</v>
      </c>
      <c r="J20" s="6">
        <f>'Presupuesto Emporda'!I12</f>
        <v>422.18860000000001</v>
      </c>
      <c r="K20" s="6">
        <f t="shared" si="4"/>
        <v>-55.715477800000031</v>
      </c>
    </row>
    <row r="21" spans="1:11" x14ac:dyDescent="0.25">
      <c r="A21" t="s">
        <v>8</v>
      </c>
      <c r="B21" s="16">
        <v>9.1900000000000003E-3</v>
      </c>
      <c r="C21" s="6">
        <f t="shared" si="0"/>
        <v>234.32423060000002</v>
      </c>
      <c r="D21" s="6">
        <f t="shared" si="1"/>
        <v>366.47312219999998</v>
      </c>
      <c r="E21" s="6">
        <f t="shared" si="2"/>
        <v>132.14889159999996</v>
      </c>
      <c r="F21" s="6"/>
      <c r="H21" s="6">
        <f t="shared" si="3"/>
        <v>234.32423060000002</v>
      </c>
      <c r="I21" s="6">
        <f t="shared" si="3"/>
        <v>366.47312219999998</v>
      </c>
      <c r="J21" s="6">
        <f>'Presupuesto Emporda'!I13</f>
        <v>422.18860000000001</v>
      </c>
      <c r="K21" s="6">
        <f t="shared" si="4"/>
        <v>-55.715477800000031</v>
      </c>
    </row>
    <row r="22" spans="1:11" x14ac:dyDescent="0.25">
      <c r="A22" t="s">
        <v>9</v>
      </c>
      <c r="B22" s="16">
        <v>9.1900000000000003E-3</v>
      </c>
      <c r="C22" s="6">
        <f t="shared" si="0"/>
        <v>234.32423060000002</v>
      </c>
      <c r="D22" s="6">
        <f t="shared" si="1"/>
        <v>366.47312219999998</v>
      </c>
      <c r="E22" s="6">
        <f t="shared" si="2"/>
        <v>132.14889159999996</v>
      </c>
      <c r="F22" s="6"/>
      <c r="H22" s="6">
        <f t="shared" si="3"/>
        <v>234.32423060000002</v>
      </c>
      <c r="I22" s="6">
        <f t="shared" si="3"/>
        <v>366.47312219999998</v>
      </c>
      <c r="J22" s="6">
        <f>'Presupuesto Emporda'!I14</f>
        <v>422.18860000000001</v>
      </c>
      <c r="K22" s="6">
        <f t="shared" si="4"/>
        <v>-55.715477800000031</v>
      </c>
    </row>
    <row r="23" spans="1:11" x14ac:dyDescent="0.25">
      <c r="A23" t="s">
        <v>10</v>
      </c>
      <c r="B23" s="16">
        <v>9.1900000000000003E-3</v>
      </c>
      <c r="C23" s="6">
        <f t="shared" si="0"/>
        <v>234.32423060000002</v>
      </c>
      <c r="D23" s="6">
        <f t="shared" si="1"/>
        <v>366.47312219999998</v>
      </c>
      <c r="E23" s="6">
        <f t="shared" si="2"/>
        <v>132.14889159999996</v>
      </c>
      <c r="F23" s="6"/>
      <c r="H23" s="6">
        <f t="shared" si="3"/>
        <v>234.32423060000002</v>
      </c>
      <c r="I23" s="6">
        <f t="shared" si="3"/>
        <v>366.47312219999998</v>
      </c>
      <c r="J23" s="6">
        <f>'Presupuesto Emporda'!I15</f>
        <v>422.18860000000001</v>
      </c>
      <c r="K23" s="6">
        <f t="shared" si="4"/>
        <v>-55.715477800000031</v>
      </c>
    </row>
    <row r="24" spans="1:11" x14ac:dyDescent="0.25">
      <c r="A24" t="s">
        <v>11</v>
      </c>
      <c r="B24" s="16">
        <v>9.1900000000000003E-3</v>
      </c>
      <c r="C24" s="6">
        <f t="shared" si="0"/>
        <v>234.32423060000002</v>
      </c>
      <c r="D24" s="6">
        <f t="shared" si="1"/>
        <v>366.47312219999998</v>
      </c>
      <c r="E24" s="6">
        <f t="shared" si="2"/>
        <v>132.14889159999996</v>
      </c>
      <c r="F24" s="6"/>
      <c r="H24" s="6">
        <f t="shared" si="3"/>
        <v>234.32423060000002</v>
      </c>
      <c r="I24" s="6">
        <f t="shared" si="3"/>
        <v>366.47312219999998</v>
      </c>
      <c r="J24" s="6">
        <f>'Presupuesto Emporda'!I16</f>
        <v>422.18860000000001</v>
      </c>
      <c r="K24" s="6">
        <f t="shared" si="4"/>
        <v>-55.715477800000031</v>
      </c>
    </row>
    <row r="25" spans="1:11" x14ac:dyDescent="0.25">
      <c r="A25" t="s">
        <v>12</v>
      </c>
      <c r="B25" s="16">
        <v>9.1900000000000003E-3</v>
      </c>
      <c r="C25" s="6">
        <f t="shared" si="0"/>
        <v>234.32423060000002</v>
      </c>
      <c r="D25" s="6">
        <f t="shared" si="1"/>
        <v>366.47312219999998</v>
      </c>
      <c r="E25" s="6">
        <f t="shared" si="2"/>
        <v>132.14889159999996</v>
      </c>
      <c r="F25" s="6"/>
      <c r="H25" s="6">
        <f t="shared" si="3"/>
        <v>234.32423060000002</v>
      </c>
      <c r="I25" s="6">
        <f t="shared" si="3"/>
        <v>366.47312219999998</v>
      </c>
      <c r="J25" s="6">
        <f>'Presupuesto Emporda'!I17</f>
        <v>422.18860000000001</v>
      </c>
      <c r="K25" s="6">
        <f t="shared" si="4"/>
        <v>-55.715477800000031</v>
      </c>
    </row>
    <row r="26" spans="1:11" x14ac:dyDescent="0.25">
      <c r="A26" t="s">
        <v>13</v>
      </c>
      <c r="B26" s="16">
        <v>9.1900000000000003E-3</v>
      </c>
      <c r="C26" s="6">
        <f t="shared" si="0"/>
        <v>234.32423060000002</v>
      </c>
      <c r="D26" s="6">
        <f t="shared" si="1"/>
        <v>366.47312219999998</v>
      </c>
      <c r="E26" s="6">
        <f t="shared" si="2"/>
        <v>132.14889159999996</v>
      </c>
      <c r="F26" s="6"/>
      <c r="H26" s="6">
        <f t="shared" si="3"/>
        <v>234.32423060000002</v>
      </c>
      <c r="I26" s="6">
        <f t="shared" si="3"/>
        <v>366.47312219999998</v>
      </c>
      <c r="J26" s="6">
        <f>'Presupuesto Emporda'!I18</f>
        <v>422.18860000000001</v>
      </c>
      <c r="K26" s="6">
        <f t="shared" si="4"/>
        <v>-55.715477800000031</v>
      </c>
    </row>
    <row r="27" spans="1:11" x14ac:dyDescent="0.25">
      <c r="A27" t="s">
        <v>14</v>
      </c>
      <c r="B27" s="16">
        <v>9.1900000000000003E-3</v>
      </c>
      <c r="C27" s="6">
        <f t="shared" si="0"/>
        <v>234.32423060000002</v>
      </c>
      <c r="D27" s="6">
        <f t="shared" si="1"/>
        <v>366.47312219999998</v>
      </c>
      <c r="E27" s="6">
        <f t="shared" si="2"/>
        <v>132.14889159999996</v>
      </c>
      <c r="F27" s="6"/>
      <c r="H27" s="6">
        <f t="shared" si="3"/>
        <v>234.32423060000002</v>
      </c>
      <c r="I27" s="6">
        <f t="shared" si="3"/>
        <v>366.47312219999998</v>
      </c>
      <c r="J27" s="6">
        <f>'Presupuesto Emporda'!I19</f>
        <v>422.18860000000001</v>
      </c>
      <c r="K27" s="6">
        <f t="shared" si="4"/>
        <v>-55.715477800000031</v>
      </c>
    </row>
    <row r="28" spans="1:11" x14ac:dyDescent="0.25">
      <c r="A28" t="s">
        <v>15</v>
      </c>
      <c r="B28" s="16">
        <v>9.1900000000000003E-3</v>
      </c>
      <c r="C28" s="6">
        <f t="shared" si="0"/>
        <v>234.32423060000002</v>
      </c>
      <c r="D28" s="6">
        <f t="shared" si="1"/>
        <v>366.47312219999998</v>
      </c>
      <c r="E28" s="6">
        <f t="shared" si="2"/>
        <v>132.14889159999996</v>
      </c>
      <c r="F28" s="6"/>
      <c r="H28" s="6">
        <f t="shared" si="3"/>
        <v>234.32423060000002</v>
      </c>
      <c r="I28" s="6">
        <f t="shared" si="3"/>
        <v>366.47312219999998</v>
      </c>
      <c r="J28" s="6">
        <f>'Presupuesto Emporda'!I20</f>
        <v>422.18860000000001</v>
      </c>
      <c r="K28" s="6">
        <f t="shared" si="4"/>
        <v>-55.715477800000031</v>
      </c>
    </row>
    <row r="29" spans="1:11" x14ac:dyDescent="0.25">
      <c r="A29" t="s">
        <v>16</v>
      </c>
      <c r="B29" s="16">
        <v>9.1900000000000003E-3</v>
      </c>
      <c r="C29" s="6">
        <f t="shared" si="0"/>
        <v>234.32423060000002</v>
      </c>
      <c r="D29" s="6">
        <f t="shared" si="1"/>
        <v>366.47312219999998</v>
      </c>
      <c r="E29" s="6">
        <f t="shared" si="2"/>
        <v>132.14889159999996</v>
      </c>
      <c r="F29" s="6"/>
      <c r="H29" s="6">
        <f t="shared" si="3"/>
        <v>234.32423060000002</v>
      </c>
      <c r="I29" s="6">
        <f t="shared" si="3"/>
        <v>366.47312219999998</v>
      </c>
      <c r="J29" s="6">
        <f>'Presupuesto Emporda'!I21</f>
        <v>422.18860000000001</v>
      </c>
      <c r="K29" s="6">
        <f t="shared" si="4"/>
        <v>-55.715477800000031</v>
      </c>
    </row>
    <row r="30" spans="1:11" x14ac:dyDescent="0.25">
      <c r="A30" t="s">
        <v>17</v>
      </c>
      <c r="B30" s="16">
        <v>9.1900000000000003E-3</v>
      </c>
      <c r="C30" s="6">
        <f t="shared" si="0"/>
        <v>234.32423060000002</v>
      </c>
      <c r="D30" s="6">
        <f t="shared" si="1"/>
        <v>366.47312219999998</v>
      </c>
      <c r="E30" s="6">
        <f t="shared" si="2"/>
        <v>132.14889159999996</v>
      </c>
      <c r="F30" s="6"/>
      <c r="H30" s="6">
        <f t="shared" si="3"/>
        <v>234.32423060000002</v>
      </c>
      <c r="I30" s="6">
        <f t="shared" si="3"/>
        <v>366.47312219999998</v>
      </c>
      <c r="J30" s="6">
        <f>'Presupuesto Emporda'!I22</f>
        <v>422.18860000000001</v>
      </c>
      <c r="K30" s="6">
        <f t="shared" si="4"/>
        <v>-55.715477800000031</v>
      </c>
    </row>
    <row r="31" spans="1:11" x14ac:dyDescent="0.25">
      <c r="A31" t="s">
        <v>18</v>
      </c>
      <c r="B31" s="16">
        <v>1.299E-2</v>
      </c>
      <c r="C31" s="6">
        <f t="shared" si="0"/>
        <v>331.21564260000002</v>
      </c>
      <c r="D31" s="6">
        <f t="shared" si="1"/>
        <v>518.00716619999992</v>
      </c>
      <c r="E31" s="6">
        <f t="shared" si="2"/>
        <v>186.79152359999989</v>
      </c>
      <c r="F31" s="6"/>
      <c r="H31" s="6">
        <f t="shared" si="3"/>
        <v>331.21564260000002</v>
      </c>
      <c r="I31" s="6">
        <f t="shared" si="3"/>
        <v>518.00716619999992</v>
      </c>
      <c r="J31" s="6">
        <f>'Presupuesto Emporda'!I23</f>
        <v>596.76059999999995</v>
      </c>
      <c r="K31" s="6">
        <f t="shared" si="4"/>
        <v>-78.753433800000039</v>
      </c>
    </row>
    <row r="32" spans="1:11" x14ac:dyDescent="0.25">
      <c r="A32" t="s">
        <v>19</v>
      </c>
      <c r="B32" s="16">
        <v>9.1900000000000003E-3</v>
      </c>
      <c r="C32" s="6">
        <f t="shared" si="0"/>
        <v>234.32423060000002</v>
      </c>
      <c r="D32" s="6">
        <f t="shared" si="1"/>
        <v>366.47312219999998</v>
      </c>
      <c r="E32" s="6">
        <f t="shared" si="2"/>
        <v>132.14889159999996</v>
      </c>
      <c r="F32" s="6"/>
      <c r="H32" s="6">
        <f t="shared" si="3"/>
        <v>234.32423060000002</v>
      </c>
      <c r="I32" s="6">
        <f t="shared" si="3"/>
        <v>366.47312219999998</v>
      </c>
      <c r="J32" s="6">
        <f>'Presupuesto Emporda'!I24</f>
        <v>422.18860000000001</v>
      </c>
      <c r="K32" s="6">
        <f t="shared" si="4"/>
        <v>-55.715477800000031</v>
      </c>
    </row>
    <row r="33" spans="1:11" x14ac:dyDescent="0.25">
      <c r="A33" t="s">
        <v>20</v>
      </c>
      <c r="B33" s="16">
        <v>9.1900000000000003E-3</v>
      </c>
      <c r="C33" s="6">
        <f t="shared" si="0"/>
        <v>234.32423060000002</v>
      </c>
      <c r="D33" s="6">
        <f t="shared" si="1"/>
        <v>366.47312219999998</v>
      </c>
      <c r="E33" s="6">
        <f t="shared" si="2"/>
        <v>132.14889159999996</v>
      </c>
      <c r="F33" s="6"/>
      <c r="H33" s="6">
        <f t="shared" si="3"/>
        <v>234.32423060000002</v>
      </c>
      <c r="I33" s="6">
        <f t="shared" si="3"/>
        <v>366.47312219999998</v>
      </c>
      <c r="J33" s="6">
        <f>'Presupuesto Emporda'!I25</f>
        <v>422.18860000000001</v>
      </c>
      <c r="K33" s="6">
        <f t="shared" si="4"/>
        <v>-55.715477800000031</v>
      </c>
    </row>
    <row r="34" spans="1:11" x14ac:dyDescent="0.25">
      <c r="A34" t="s">
        <v>21</v>
      </c>
      <c r="B34" s="16">
        <v>9.1900000000000003E-3</v>
      </c>
      <c r="C34" s="6">
        <f t="shared" si="0"/>
        <v>234.32423060000002</v>
      </c>
      <c r="D34" s="6">
        <f t="shared" si="1"/>
        <v>366.47312219999998</v>
      </c>
      <c r="E34" s="6">
        <f t="shared" si="2"/>
        <v>132.14889159999996</v>
      </c>
      <c r="F34" s="6"/>
      <c r="H34" s="6">
        <f t="shared" si="3"/>
        <v>234.32423060000002</v>
      </c>
      <c r="I34" s="6">
        <f t="shared" si="3"/>
        <v>366.47312219999998</v>
      </c>
      <c r="J34" s="6">
        <f>'Presupuesto Emporda'!I26</f>
        <v>422.18860000000001</v>
      </c>
      <c r="K34" s="6">
        <f t="shared" si="4"/>
        <v>-55.715477800000031</v>
      </c>
    </row>
    <row r="35" spans="1:11" x14ac:dyDescent="0.25">
      <c r="A35" t="s">
        <v>22</v>
      </c>
      <c r="B35" s="16">
        <v>1.093E-2</v>
      </c>
      <c r="C35" s="6">
        <f t="shared" si="0"/>
        <v>278.69029820000003</v>
      </c>
      <c r="D35" s="6">
        <f t="shared" si="1"/>
        <v>435.85976339999996</v>
      </c>
      <c r="E35" s="6">
        <f t="shared" si="2"/>
        <v>157.16946519999993</v>
      </c>
      <c r="F35" s="6"/>
      <c r="H35" s="6">
        <f t="shared" si="3"/>
        <v>278.69029820000003</v>
      </c>
      <c r="I35" s="6">
        <f t="shared" si="3"/>
        <v>435.85976339999996</v>
      </c>
      <c r="J35" s="6">
        <f>'Presupuesto Emporda'!I27</f>
        <v>502.12420000000003</v>
      </c>
      <c r="K35" s="6">
        <f t="shared" si="4"/>
        <v>-66.264436600000067</v>
      </c>
    </row>
    <row r="36" spans="1:11" x14ac:dyDescent="0.25">
      <c r="A36" t="s">
        <v>23</v>
      </c>
      <c r="B36" s="16">
        <v>9.1900000000000003E-3</v>
      </c>
      <c r="C36" s="6">
        <f t="shared" si="0"/>
        <v>234.32423060000002</v>
      </c>
      <c r="D36" s="6">
        <f t="shared" si="1"/>
        <v>366.47312219999998</v>
      </c>
      <c r="E36" s="6">
        <f t="shared" si="2"/>
        <v>132.14889159999996</v>
      </c>
      <c r="F36" s="6"/>
      <c r="H36" s="6">
        <f t="shared" si="3"/>
        <v>234.32423060000002</v>
      </c>
      <c r="I36" s="6">
        <f t="shared" si="3"/>
        <v>366.47312219999998</v>
      </c>
      <c r="J36" s="6">
        <f>'Presupuesto Emporda'!I28</f>
        <v>422.18860000000001</v>
      </c>
      <c r="K36" s="6">
        <f t="shared" si="4"/>
        <v>-55.715477800000031</v>
      </c>
    </row>
    <row r="37" spans="1:11" x14ac:dyDescent="0.25">
      <c r="A37" t="s">
        <v>24</v>
      </c>
      <c r="B37" s="16">
        <v>9.1900000000000003E-3</v>
      </c>
      <c r="C37" s="6">
        <f t="shared" si="0"/>
        <v>234.32423060000002</v>
      </c>
      <c r="D37" s="6">
        <f t="shared" si="1"/>
        <v>366.47312219999998</v>
      </c>
      <c r="E37" s="6">
        <f t="shared" si="2"/>
        <v>132.14889159999996</v>
      </c>
      <c r="F37" s="6"/>
      <c r="H37" s="6">
        <f t="shared" si="3"/>
        <v>234.32423060000002</v>
      </c>
      <c r="I37" s="6">
        <f t="shared" si="3"/>
        <v>366.47312219999998</v>
      </c>
      <c r="J37" s="6">
        <f>'Presupuesto Emporda'!I29</f>
        <v>422.18860000000001</v>
      </c>
      <c r="K37" s="6">
        <f t="shared" si="4"/>
        <v>-55.715477800000031</v>
      </c>
    </row>
    <row r="38" spans="1:11" x14ac:dyDescent="0.25">
      <c r="A38" t="s">
        <v>25</v>
      </c>
      <c r="B38" s="16">
        <v>9.1900000000000003E-3</v>
      </c>
      <c r="C38" s="6">
        <f t="shared" si="0"/>
        <v>234.32423060000002</v>
      </c>
      <c r="D38" s="6">
        <f t="shared" si="1"/>
        <v>366.47312219999998</v>
      </c>
      <c r="E38" s="6">
        <f t="shared" si="2"/>
        <v>132.14889159999996</v>
      </c>
      <c r="F38" s="6"/>
      <c r="H38" s="6">
        <f t="shared" si="3"/>
        <v>234.32423060000002</v>
      </c>
      <c r="I38" s="6">
        <f t="shared" si="3"/>
        <v>366.47312219999998</v>
      </c>
      <c r="J38" s="6">
        <f>'Presupuesto Emporda'!I30</f>
        <v>422.18860000000001</v>
      </c>
      <c r="K38" s="6">
        <f t="shared" si="4"/>
        <v>-55.715477800000031</v>
      </c>
    </row>
    <row r="39" spans="1:11" x14ac:dyDescent="0.25">
      <c r="A39" t="s">
        <v>26</v>
      </c>
      <c r="B39" s="16">
        <v>9.1900000000000003E-3</v>
      </c>
      <c r="C39" s="6">
        <f t="shared" si="0"/>
        <v>234.32423060000002</v>
      </c>
      <c r="D39" s="6">
        <f t="shared" si="1"/>
        <v>366.47312219999998</v>
      </c>
      <c r="E39" s="6">
        <f t="shared" si="2"/>
        <v>132.14889159999996</v>
      </c>
      <c r="F39" s="6"/>
      <c r="H39" s="6">
        <f t="shared" si="3"/>
        <v>234.32423060000002</v>
      </c>
      <c r="I39" s="6">
        <f t="shared" si="3"/>
        <v>366.47312219999998</v>
      </c>
      <c r="J39" s="6">
        <f>'Presupuesto Emporda'!I31</f>
        <v>422.18860000000001</v>
      </c>
      <c r="K39" s="6">
        <f t="shared" si="4"/>
        <v>-55.715477800000031</v>
      </c>
    </row>
    <row r="40" spans="1:11" x14ac:dyDescent="0.25">
      <c r="A40" t="s">
        <v>27</v>
      </c>
      <c r="B40" s="16">
        <v>9.1900000000000003E-3</v>
      </c>
      <c r="C40" s="6">
        <f t="shared" si="0"/>
        <v>234.32423060000002</v>
      </c>
      <c r="D40" s="6">
        <f t="shared" si="1"/>
        <v>366.47312219999998</v>
      </c>
      <c r="E40" s="6">
        <f t="shared" si="2"/>
        <v>132.14889159999996</v>
      </c>
      <c r="F40" s="6"/>
      <c r="H40" s="6">
        <f t="shared" si="3"/>
        <v>234.32423060000002</v>
      </c>
      <c r="I40" s="6">
        <f t="shared" si="3"/>
        <v>366.47312219999998</v>
      </c>
      <c r="J40" s="6">
        <f>'Presupuesto Emporda'!I32</f>
        <v>422.18860000000001</v>
      </c>
      <c r="K40" s="6">
        <f t="shared" si="4"/>
        <v>-55.715477800000031</v>
      </c>
    </row>
    <row r="41" spans="1:11" x14ac:dyDescent="0.25">
      <c r="A41" t="s">
        <v>28</v>
      </c>
      <c r="B41" s="16">
        <v>9.1900000000000003E-3</v>
      </c>
      <c r="C41" s="6">
        <f t="shared" si="0"/>
        <v>234.32423060000002</v>
      </c>
      <c r="D41" s="6">
        <f t="shared" si="1"/>
        <v>366.47312219999998</v>
      </c>
      <c r="E41" s="6">
        <f t="shared" si="2"/>
        <v>132.14889159999996</v>
      </c>
      <c r="F41" s="6"/>
      <c r="H41" s="6">
        <f t="shared" si="3"/>
        <v>234.32423060000002</v>
      </c>
      <c r="I41" s="6">
        <f t="shared" si="3"/>
        <v>366.47312219999998</v>
      </c>
      <c r="J41" s="6">
        <f>'Presupuesto Emporda'!I33</f>
        <v>422.18860000000001</v>
      </c>
      <c r="K41" s="6">
        <f t="shared" si="4"/>
        <v>-55.715477800000031</v>
      </c>
    </row>
    <row r="42" spans="1:11" x14ac:dyDescent="0.25">
      <c r="A42" t="s">
        <v>29</v>
      </c>
      <c r="B42" s="16">
        <v>9.1900000000000003E-3</v>
      </c>
      <c r="C42" s="6">
        <f t="shared" si="0"/>
        <v>234.32423060000002</v>
      </c>
      <c r="D42" s="6">
        <f t="shared" si="1"/>
        <v>366.47312219999998</v>
      </c>
      <c r="E42" s="6">
        <f t="shared" si="2"/>
        <v>132.14889159999996</v>
      </c>
      <c r="F42" s="6"/>
      <c r="H42" s="6">
        <f t="shared" si="3"/>
        <v>234.32423060000002</v>
      </c>
      <c r="I42" s="6">
        <f t="shared" si="3"/>
        <v>366.47312219999998</v>
      </c>
      <c r="J42" s="6">
        <f>'Presupuesto Emporda'!I34</f>
        <v>422.18860000000001</v>
      </c>
      <c r="K42" s="6">
        <f t="shared" si="4"/>
        <v>-55.715477800000031</v>
      </c>
    </row>
    <row r="43" spans="1:11" x14ac:dyDescent="0.25">
      <c r="A43" t="s">
        <v>30</v>
      </c>
      <c r="B43" s="16">
        <v>6.9699999999999996E-3</v>
      </c>
      <c r="C43" s="6">
        <f t="shared" si="0"/>
        <v>177.71924780000001</v>
      </c>
      <c r="D43" s="6">
        <f t="shared" si="1"/>
        <v>277.94533859999996</v>
      </c>
      <c r="E43" s="6">
        <f t="shared" si="2"/>
        <v>100.22609079999995</v>
      </c>
      <c r="F43" s="6">
        <f>G175</f>
        <v>104.37</v>
      </c>
      <c r="G43" s="6">
        <f>F43*1.56388</f>
        <v>163.22215560000001</v>
      </c>
      <c r="H43" s="6">
        <f t="shared" si="3"/>
        <v>282.08924780000001</v>
      </c>
      <c r="I43" s="6">
        <f t="shared" si="3"/>
        <v>441.16749419999996</v>
      </c>
      <c r="J43" s="6">
        <f>'Presupuesto Emporda'!I35</f>
        <v>508.24522899999999</v>
      </c>
      <c r="K43" s="6">
        <f t="shared" si="4"/>
        <v>-67.07773480000003</v>
      </c>
    </row>
    <row r="44" spans="1:11" x14ac:dyDescent="0.25">
      <c r="A44" t="s">
        <v>31</v>
      </c>
      <c r="B44" s="16">
        <v>6.9699999999999996E-3</v>
      </c>
      <c r="C44" s="6">
        <f t="shared" si="0"/>
        <v>177.71924780000001</v>
      </c>
      <c r="D44" s="6">
        <f t="shared" si="1"/>
        <v>277.94533859999996</v>
      </c>
      <c r="E44" s="6">
        <f t="shared" si="2"/>
        <v>100.22609079999995</v>
      </c>
      <c r="F44" s="6">
        <f t="shared" ref="F44:F84" si="5">G176</f>
        <v>411.99</v>
      </c>
      <c r="G44" s="6">
        <f t="shared" ref="G44:G98" si="6">F44*1.56388</f>
        <v>644.30292120000001</v>
      </c>
      <c r="H44" s="6">
        <f t="shared" si="3"/>
        <v>589.70924779999996</v>
      </c>
      <c r="I44" s="6">
        <f t="shared" si="3"/>
        <v>922.24825979999991</v>
      </c>
      <c r="J44" s="6">
        <f>'Presupuesto Emporda'!I36</f>
        <v>1062.484183</v>
      </c>
      <c r="K44" s="6">
        <f t="shared" si="4"/>
        <v>-140.23592320000012</v>
      </c>
    </row>
    <row r="45" spans="1:11" x14ac:dyDescent="0.25">
      <c r="A45" t="s">
        <v>32</v>
      </c>
      <c r="B45" s="16">
        <v>6.9699999999999996E-3</v>
      </c>
      <c r="C45" s="6">
        <f t="shared" si="0"/>
        <v>177.71924780000001</v>
      </c>
      <c r="D45" s="6">
        <f t="shared" si="1"/>
        <v>277.94533859999996</v>
      </c>
      <c r="E45" s="6">
        <f t="shared" si="2"/>
        <v>100.22609079999995</v>
      </c>
      <c r="F45" s="6">
        <f t="shared" si="5"/>
        <v>411.99</v>
      </c>
      <c r="G45" s="6">
        <f t="shared" si="6"/>
        <v>644.30292120000001</v>
      </c>
      <c r="H45" s="6">
        <f t="shared" si="3"/>
        <v>589.70924779999996</v>
      </c>
      <c r="I45" s="6">
        <f t="shared" si="3"/>
        <v>922.24825979999991</v>
      </c>
      <c r="J45" s="6">
        <f>'Presupuesto Emporda'!I37</f>
        <v>1062.484183</v>
      </c>
      <c r="K45" s="6">
        <f t="shared" si="4"/>
        <v>-140.23592320000012</v>
      </c>
    </row>
    <row r="46" spans="1:11" x14ac:dyDescent="0.25">
      <c r="A46" t="s">
        <v>33</v>
      </c>
      <c r="B46" s="16">
        <v>6.9699999999999996E-3</v>
      </c>
      <c r="C46" s="6">
        <f t="shared" si="0"/>
        <v>177.71924780000001</v>
      </c>
      <c r="D46" s="6">
        <f t="shared" si="1"/>
        <v>277.94533859999996</v>
      </c>
      <c r="E46" s="6">
        <f t="shared" si="2"/>
        <v>100.22609079999995</v>
      </c>
      <c r="F46" s="6">
        <f t="shared" si="5"/>
        <v>411.99</v>
      </c>
      <c r="G46" s="6">
        <f t="shared" si="6"/>
        <v>644.30292120000001</v>
      </c>
      <c r="H46" s="6">
        <f t="shared" si="3"/>
        <v>589.70924779999996</v>
      </c>
      <c r="I46" s="6">
        <f t="shared" si="3"/>
        <v>922.24825979999991</v>
      </c>
      <c r="J46" s="6">
        <f>'Presupuesto Emporda'!I38</f>
        <v>1062.484183</v>
      </c>
      <c r="K46" s="6">
        <f t="shared" si="4"/>
        <v>-140.23592320000012</v>
      </c>
    </row>
    <row r="47" spans="1:11" x14ac:dyDescent="0.25">
      <c r="A47" t="s">
        <v>34</v>
      </c>
      <c r="B47" s="16">
        <v>6.9699999999999996E-3</v>
      </c>
      <c r="C47" s="6">
        <f t="shared" si="0"/>
        <v>177.71924780000001</v>
      </c>
      <c r="D47" s="6">
        <f t="shared" si="1"/>
        <v>277.94533859999996</v>
      </c>
      <c r="E47" s="6">
        <f t="shared" si="2"/>
        <v>100.22609079999995</v>
      </c>
      <c r="F47" s="6">
        <f t="shared" si="5"/>
        <v>104.37</v>
      </c>
      <c r="G47" s="6">
        <f>F47*1.56388</f>
        <v>163.22215560000001</v>
      </c>
      <c r="H47" s="6">
        <f t="shared" si="3"/>
        <v>282.08924780000001</v>
      </c>
      <c r="I47" s="6">
        <f t="shared" si="3"/>
        <v>441.16749419999996</v>
      </c>
      <c r="J47" s="6">
        <f>'Presupuesto Emporda'!I39</f>
        <v>508.24522899999999</v>
      </c>
      <c r="K47" s="6">
        <f t="shared" si="4"/>
        <v>-67.07773480000003</v>
      </c>
    </row>
    <row r="48" spans="1:11" x14ac:dyDescent="0.25">
      <c r="A48" t="s">
        <v>35</v>
      </c>
      <c r="B48" s="16">
        <v>7.1300000000000001E-3</v>
      </c>
      <c r="C48" s="6">
        <f t="shared" si="0"/>
        <v>181.79888620000003</v>
      </c>
      <c r="D48" s="6">
        <f t="shared" si="1"/>
        <v>284.32571939999997</v>
      </c>
      <c r="E48" s="6">
        <f t="shared" si="2"/>
        <v>102.52683319999994</v>
      </c>
      <c r="F48" s="6">
        <f t="shared" si="5"/>
        <v>411.99</v>
      </c>
      <c r="G48" s="6">
        <f t="shared" si="6"/>
        <v>644.30292120000001</v>
      </c>
      <c r="H48" s="6">
        <f t="shared" si="3"/>
        <v>593.78888619999998</v>
      </c>
      <c r="I48" s="6">
        <f>D48+G48</f>
        <v>928.62864059999993</v>
      </c>
      <c r="J48" s="6">
        <f>'Presupuesto Emporda'!I40</f>
        <v>1069.8345830000001</v>
      </c>
      <c r="K48" s="6">
        <f t="shared" si="4"/>
        <v>-141.20594240000014</v>
      </c>
    </row>
    <row r="49" spans="1:11" x14ac:dyDescent="0.25">
      <c r="A49" t="s">
        <v>36</v>
      </c>
      <c r="B49" s="16">
        <v>7.1300000000000001E-3</v>
      </c>
      <c r="C49" s="6">
        <f t="shared" si="0"/>
        <v>181.79888620000003</v>
      </c>
      <c r="D49" s="6">
        <f t="shared" si="1"/>
        <v>284.32571939999997</v>
      </c>
      <c r="E49" s="6">
        <f t="shared" si="2"/>
        <v>102.52683319999994</v>
      </c>
      <c r="F49" s="6">
        <f t="shared" si="5"/>
        <v>104.37</v>
      </c>
      <c r="G49" s="6">
        <f t="shared" si="6"/>
        <v>163.22215560000001</v>
      </c>
      <c r="H49" s="6">
        <f t="shared" si="3"/>
        <v>286.16888620000003</v>
      </c>
      <c r="I49" s="6">
        <f t="shared" si="3"/>
        <v>447.54787499999998</v>
      </c>
      <c r="J49" s="6">
        <f>'Presupuesto Emporda'!I41</f>
        <v>515.59562900000003</v>
      </c>
      <c r="K49" s="6">
        <f t="shared" si="4"/>
        <v>-68.047754000000054</v>
      </c>
    </row>
    <row r="50" spans="1:11" x14ac:dyDescent="0.25">
      <c r="A50" t="s">
        <v>37</v>
      </c>
      <c r="B50" s="16">
        <v>6.9699999999999996E-3</v>
      </c>
      <c r="C50" s="6">
        <f t="shared" si="0"/>
        <v>177.71924780000001</v>
      </c>
      <c r="D50" s="6">
        <f t="shared" si="1"/>
        <v>277.94533859999996</v>
      </c>
      <c r="E50" s="6">
        <f t="shared" si="2"/>
        <v>100.22609079999995</v>
      </c>
      <c r="F50" s="6">
        <f t="shared" si="5"/>
        <v>411.99</v>
      </c>
      <c r="G50" s="6">
        <f t="shared" si="6"/>
        <v>644.30292120000001</v>
      </c>
      <c r="H50" s="6">
        <f t="shared" si="3"/>
        <v>589.70924779999996</v>
      </c>
      <c r="I50" s="6">
        <f t="shared" si="3"/>
        <v>922.24825979999991</v>
      </c>
      <c r="J50" s="6">
        <f>'Presupuesto Emporda'!I42</f>
        <v>1062.484183</v>
      </c>
      <c r="K50" s="6">
        <f t="shared" si="4"/>
        <v>-140.23592320000012</v>
      </c>
    </row>
    <row r="51" spans="1:11" x14ac:dyDescent="0.25">
      <c r="A51" t="s">
        <v>38</v>
      </c>
      <c r="B51" s="16">
        <v>6.9699999999999996E-3</v>
      </c>
      <c r="C51" s="6">
        <f t="shared" si="0"/>
        <v>177.71924780000001</v>
      </c>
      <c r="D51" s="6">
        <f t="shared" si="1"/>
        <v>277.94533859999996</v>
      </c>
      <c r="E51" s="6">
        <f t="shared" si="2"/>
        <v>100.22609079999995</v>
      </c>
      <c r="F51" s="6">
        <f t="shared" si="5"/>
        <v>411.99</v>
      </c>
      <c r="G51" s="6">
        <f t="shared" si="6"/>
        <v>644.30292120000001</v>
      </c>
      <c r="H51" s="6">
        <f t="shared" si="3"/>
        <v>589.70924779999996</v>
      </c>
      <c r="I51" s="6">
        <f t="shared" si="3"/>
        <v>922.24825979999991</v>
      </c>
      <c r="J51" s="6">
        <f>'Presupuesto Emporda'!I43</f>
        <v>1062.484183</v>
      </c>
      <c r="K51" s="6">
        <f t="shared" si="4"/>
        <v>-140.23592320000012</v>
      </c>
    </row>
    <row r="52" spans="1:11" x14ac:dyDescent="0.25">
      <c r="A52" t="s">
        <v>39</v>
      </c>
      <c r="B52" s="16">
        <v>6.9699999999999996E-3</v>
      </c>
      <c r="C52" s="6">
        <f t="shared" si="0"/>
        <v>177.71924780000001</v>
      </c>
      <c r="D52" s="6">
        <f t="shared" si="1"/>
        <v>277.94533859999996</v>
      </c>
      <c r="E52" s="6">
        <f t="shared" si="2"/>
        <v>100.22609079999995</v>
      </c>
      <c r="F52" s="6">
        <f t="shared" si="5"/>
        <v>411.99</v>
      </c>
      <c r="G52" s="6">
        <f t="shared" si="6"/>
        <v>644.30292120000001</v>
      </c>
      <c r="H52" s="6">
        <f t="shared" si="3"/>
        <v>589.70924779999996</v>
      </c>
      <c r="I52" s="6">
        <f t="shared" si="3"/>
        <v>922.24825979999991</v>
      </c>
      <c r="J52" s="6">
        <f>'Presupuesto Emporda'!I44</f>
        <v>1062.484183</v>
      </c>
      <c r="K52" s="6">
        <f t="shared" si="4"/>
        <v>-140.23592320000012</v>
      </c>
    </row>
    <row r="53" spans="1:11" x14ac:dyDescent="0.25">
      <c r="A53" t="s">
        <v>40</v>
      </c>
      <c r="B53" s="16">
        <v>6.9699999999999996E-3</v>
      </c>
      <c r="C53" s="6">
        <f t="shared" si="0"/>
        <v>177.71924780000001</v>
      </c>
      <c r="D53" s="6">
        <f t="shared" si="1"/>
        <v>277.94533859999996</v>
      </c>
      <c r="E53" s="6">
        <f t="shared" si="2"/>
        <v>100.22609079999995</v>
      </c>
      <c r="F53" s="6">
        <f t="shared" si="5"/>
        <v>411.99</v>
      </c>
      <c r="G53" s="6">
        <f t="shared" si="6"/>
        <v>644.30292120000001</v>
      </c>
      <c r="H53" s="6">
        <f t="shared" si="3"/>
        <v>589.70924779999996</v>
      </c>
      <c r="I53" s="6">
        <f t="shared" si="3"/>
        <v>922.24825979999991</v>
      </c>
      <c r="J53" s="6">
        <f>'Presupuesto Emporda'!I45</f>
        <v>1062.484183</v>
      </c>
      <c r="K53" s="6">
        <f t="shared" si="4"/>
        <v>-140.23592320000012</v>
      </c>
    </row>
    <row r="54" spans="1:11" x14ac:dyDescent="0.25">
      <c r="A54" t="s">
        <v>41</v>
      </c>
      <c r="B54" s="16">
        <v>6.9699999999999996E-3</v>
      </c>
      <c r="C54" s="6">
        <f t="shared" si="0"/>
        <v>177.71924780000001</v>
      </c>
      <c r="D54" s="6">
        <f t="shared" si="1"/>
        <v>277.94533859999996</v>
      </c>
      <c r="E54" s="6">
        <f t="shared" si="2"/>
        <v>100.22609079999995</v>
      </c>
      <c r="F54" s="6">
        <f t="shared" si="5"/>
        <v>411.99</v>
      </c>
      <c r="G54" s="6">
        <f t="shared" si="6"/>
        <v>644.30292120000001</v>
      </c>
      <c r="H54" s="6">
        <f t="shared" si="3"/>
        <v>589.70924779999996</v>
      </c>
      <c r="I54" s="6">
        <f t="shared" si="3"/>
        <v>922.24825979999991</v>
      </c>
      <c r="J54" s="6">
        <f>'Presupuesto Emporda'!I46</f>
        <v>1062.484183</v>
      </c>
      <c r="K54" s="6">
        <f t="shared" si="4"/>
        <v>-140.23592320000012</v>
      </c>
    </row>
    <row r="55" spans="1:11" x14ac:dyDescent="0.25">
      <c r="A55" t="s">
        <v>42</v>
      </c>
      <c r="B55" s="16">
        <v>6.9699999999999996E-3</v>
      </c>
      <c r="C55" s="6">
        <f t="shared" si="0"/>
        <v>177.71924780000001</v>
      </c>
      <c r="D55" s="6">
        <f t="shared" si="1"/>
        <v>277.94533859999996</v>
      </c>
      <c r="E55" s="6">
        <f t="shared" si="2"/>
        <v>100.22609079999995</v>
      </c>
      <c r="F55" s="6">
        <f t="shared" si="5"/>
        <v>411.99</v>
      </c>
      <c r="G55" s="6">
        <f t="shared" si="6"/>
        <v>644.30292120000001</v>
      </c>
      <c r="H55" s="6">
        <f t="shared" si="3"/>
        <v>589.70924779999996</v>
      </c>
      <c r="I55" s="6">
        <f t="shared" si="3"/>
        <v>922.24825979999991</v>
      </c>
      <c r="J55" s="6">
        <f>'Presupuesto Emporda'!I47</f>
        <v>1062.484183</v>
      </c>
      <c r="K55" s="6">
        <f t="shared" si="4"/>
        <v>-140.23592320000012</v>
      </c>
    </row>
    <row r="56" spans="1:11" x14ac:dyDescent="0.25">
      <c r="A56" t="s">
        <v>43</v>
      </c>
      <c r="B56" s="16">
        <v>6.9699999999999996E-3</v>
      </c>
      <c r="C56" s="6">
        <f t="shared" si="0"/>
        <v>177.71924780000001</v>
      </c>
      <c r="D56" s="6">
        <f t="shared" si="1"/>
        <v>277.94533859999996</v>
      </c>
      <c r="E56" s="6">
        <f t="shared" si="2"/>
        <v>100.22609079999995</v>
      </c>
      <c r="F56" s="6">
        <f t="shared" si="5"/>
        <v>411.99</v>
      </c>
      <c r="G56" s="6">
        <f t="shared" si="6"/>
        <v>644.30292120000001</v>
      </c>
      <c r="H56" s="6">
        <f t="shared" si="3"/>
        <v>589.70924779999996</v>
      </c>
      <c r="I56" s="6">
        <f t="shared" si="3"/>
        <v>922.24825979999991</v>
      </c>
      <c r="J56" s="6">
        <f>'Presupuesto Emporda'!I48</f>
        <v>1062.484183</v>
      </c>
      <c r="K56" s="6">
        <f t="shared" si="4"/>
        <v>-140.23592320000012</v>
      </c>
    </row>
    <row r="57" spans="1:11" x14ac:dyDescent="0.25">
      <c r="A57" t="s">
        <v>44</v>
      </c>
      <c r="B57" s="16">
        <v>5.4600000000000004E-3</v>
      </c>
      <c r="C57" s="6">
        <f t="shared" si="0"/>
        <v>139.21766040000003</v>
      </c>
      <c r="D57" s="6">
        <f t="shared" si="1"/>
        <v>217.7304948</v>
      </c>
      <c r="E57" s="6">
        <f t="shared" si="2"/>
        <v>78.512834399999974</v>
      </c>
      <c r="F57" s="6">
        <f t="shared" si="5"/>
        <v>323.42</v>
      </c>
      <c r="G57" s="6">
        <f t="shared" si="6"/>
        <v>505.79006959999998</v>
      </c>
      <c r="H57" s="6">
        <f t="shared" si="3"/>
        <v>462.63766040000007</v>
      </c>
      <c r="I57" s="6">
        <f t="shared" si="3"/>
        <v>723.52056440000001</v>
      </c>
      <c r="J57" s="6">
        <f>'Presupuesto Emporda'!I49</f>
        <v>833.53821400000004</v>
      </c>
      <c r="K57" s="6">
        <f t="shared" si="4"/>
        <v>-110.01764960000003</v>
      </c>
    </row>
    <row r="58" spans="1:11" x14ac:dyDescent="0.25">
      <c r="A58" t="s">
        <v>45</v>
      </c>
      <c r="B58" s="16">
        <v>5.3900000000000007E-3</v>
      </c>
      <c r="C58" s="6">
        <f t="shared" si="0"/>
        <v>137.43281860000002</v>
      </c>
      <c r="D58" s="6">
        <f t="shared" si="1"/>
        <v>214.93907820000001</v>
      </c>
      <c r="E58" s="6">
        <f t="shared" si="2"/>
        <v>77.506259599999993</v>
      </c>
      <c r="F58" s="6">
        <f t="shared" si="5"/>
        <v>66.430000000000007</v>
      </c>
      <c r="G58" s="6">
        <f t="shared" si="6"/>
        <v>103.8885484</v>
      </c>
      <c r="H58" s="6">
        <f t="shared" si="3"/>
        <v>203.86281860000003</v>
      </c>
      <c r="I58" s="6">
        <f t="shared" si="3"/>
        <v>318.82762660000003</v>
      </c>
      <c r="J58" s="6">
        <f>'Presupuesto Emporda'!I50</f>
        <v>367.30353100000002</v>
      </c>
      <c r="K58" s="6">
        <f t="shared" si="4"/>
        <v>-48.47590439999999</v>
      </c>
    </row>
    <row r="59" spans="1:11" x14ac:dyDescent="0.25">
      <c r="A59" t="s">
        <v>46</v>
      </c>
      <c r="B59" s="16">
        <v>5.3900000000000007E-3</v>
      </c>
      <c r="C59" s="6">
        <f t="shared" si="0"/>
        <v>137.43281860000002</v>
      </c>
      <c r="D59" s="6">
        <f t="shared" si="1"/>
        <v>214.93907820000001</v>
      </c>
      <c r="E59" s="6">
        <f t="shared" si="2"/>
        <v>77.506259599999993</v>
      </c>
      <c r="F59" s="6">
        <f t="shared" si="5"/>
        <v>66.430000000000007</v>
      </c>
      <c r="G59" s="6">
        <f t="shared" si="6"/>
        <v>103.8885484</v>
      </c>
      <c r="H59" s="6">
        <f t="shared" si="3"/>
        <v>203.86281860000003</v>
      </c>
      <c r="I59" s="6">
        <f t="shared" si="3"/>
        <v>318.82762660000003</v>
      </c>
      <c r="J59" s="6">
        <f>'Presupuesto Emporda'!I51</f>
        <v>367.30353100000002</v>
      </c>
      <c r="K59" s="6">
        <f t="shared" si="4"/>
        <v>-48.47590439999999</v>
      </c>
    </row>
    <row r="60" spans="1:11" x14ac:dyDescent="0.25">
      <c r="A60" t="s">
        <v>47</v>
      </c>
      <c r="B60" s="16">
        <v>5.3900000000000007E-3</v>
      </c>
      <c r="C60" s="6">
        <f t="shared" si="0"/>
        <v>137.43281860000002</v>
      </c>
      <c r="D60" s="6">
        <f t="shared" si="1"/>
        <v>214.93907820000001</v>
      </c>
      <c r="E60" s="6">
        <f t="shared" si="2"/>
        <v>77.506259599999993</v>
      </c>
      <c r="F60" s="6">
        <f t="shared" si="5"/>
        <v>66.430000000000007</v>
      </c>
      <c r="G60" s="6">
        <f t="shared" si="6"/>
        <v>103.8885484</v>
      </c>
      <c r="H60" s="6">
        <f t="shared" si="3"/>
        <v>203.86281860000003</v>
      </c>
      <c r="I60" s="6">
        <f t="shared" si="3"/>
        <v>318.82762660000003</v>
      </c>
      <c r="J60" s="6">
        <f>'Presupuesto Emporda'!I52</f>
        <v>367.30353100000002</v>
      </c>
      <c r="K60" s="6">
        <f t="shared" si="4"/>
        <v>-48.47590439999999</v>
      </c>
    </row>
    <row r="61" spans="1:11" x14ac:dyDescent="0.25">
      <c r="A61" t="s">
        <v>48</v>
      </c>
      <c r="B61" s="16">
        <v>5.3900000000000007E-3</v>
      </c>
      <c r="C61" s="6">
        <f t="shared" si="0"/>
        <v>137.43281860000002</v>
      </c>
      <c r="D61" s="6">
        <f t="shared" si="1"/>
        <v>214.93907820000001</v>
      </c>
      <c r="E61" s="6">
        <f t="shared" si="2"/>
        <v>77.506259599999993</v>
      </c>
      <c r="F61" s="6">
        <f t="shared" si="5"/>
        <v>323.42</v>
      </c>
      <c r="G61" s="6">
        <f t="shared" si="6"/>
        <v>505.79006959999998</v>
      </c>
      <c r="H61" s="6">
        <f t="shared" si="3"/>
        <v>460.85281860000003</v>
      </c>
      <c r="I61" s="6">
        <f t="shared" si="3"/>
        <v>720.72914779999996</v>
      </c>
      <c r="J61" s="6">
        <f>'Presupuesto Emporda'!I53</f>
        <v>830.32241400000009</v>
      </c>
      <c r="K61" s="6">
        <f t="shared" si="4"/>
        <v>-109.59326620000013</v>
      </c>
    </row>
    <row r="62" spans="1:11" x14ac:dyDescent="0.25">
      <c r="A62" t="s">
        <v>49</v>
      </c>
      <c r="B62" s="16">
        <v>5.3900000000000007E-3</v>
      </c>
      <c r="C62" s="6">
        <f t="shared" si="0"/>
        <v>137.43281860000002</v>
      </c>
      <c r="D62" s="6">
        <f t="shared" si="1"/>
        <v>214.93907820000001</v>
      </c>
      <c r="E62" s="6">
        <f t="shared" si="2"/>
        <v>77.506259599999993</v>
      </c>
      <c r="F62" s="6">
        <f t="shared" si="5"/>
        <v>66.430000000000007</v>
      </c>
      <c r="G62" s="6">
        <f t="shared" si="6"/>
        <v>103.8885484</v>
      </c>
      <c r="H62" s="6">
        <f t="shared" si="3"/>
        <v>203.86281860000003</v>
      </c>
      <c r="I62" s="6">
        <f t="shared" si="3"/>
        <v>318.82762660000003</v>
      </c>
      <c r="J62" s="6">
        <f>'Presupuesto Emporda'!I54</f>
        <v>367.30353100000002</v>
      </c>
      <c r="K62" s="6">
        <f t="shared" si="4"/>
        <v>-48.47590439999999</v>
      </c>
    </row>
    <row r="63" spans="1:11" x14ac:dyDescent="0.25">
      <c r="A63" t="s">
        <v>50</v>
      </c>
      <c r="B63" s="16">
        <v>5.3900000000000007E-3</v>
      </c>
      <c r="C63" s="6">
        <f t="shared" si="0"/>
        <v>137.43281860000002</v>
      </c>
      <c r="D63" s="6">
        <f t="shared" si="1"/>
        <v>214.93907820000001</v>
      </c>
      <c r="E63" s="6">
        <f t="shared" si="2"/>
        <v>77.506259599999993</v>
      </c>
      <c r="F63" s="6">
        <f t="shared" si="5"/>
        <v>66.430000000000007</v>
      </c>
      <c r="G63" s="6">
        <f t="shared" si="6"/>
        <v>103.8885484</v>
      </c>
      <c r="H63" s="6">
        <f t="shared" si="3"/>
        <v>203.86281860000003</v>
      </c>
      <c r="I63" s="6">
        <f t="shared" si="3"/>
        <v>318.82762660000003</v>
      </c>
      <c r="J63" s="6">
        <f>'Presupuesto Emporda'!I55</f>
        <v>367.30353100000002</v>
      </c>
      <c r="K63" s="6">
        <f t="shared" si="4"/>
        <v>-48.47590439999999</v>
      </c>
    </row>
    <row r="64" spans="1:11" x14ac:dyDescent="0.25">
      <c r="A64" t="s">
        <v>51</v>
      </c>
      <c r="B64" s="16">
        <v>5.3900000000000007E-3</v>
      </c>
      <c r="C64" s="6">
        <f t="shared" si="0"/>
        <v>137.43281860000002</v>
      </c>
      <c r="D64" s="6">
        <f t="shared" si="1"/>
        <v>214.93907820000001</v>
      </c>
      <c r="E64" s="6">
        <f t="shared" si="2"/>
        <v>77.506259599999993</v>
      </c>
      <c r="F64" s="6">
        <f t="shared" si="5"/>
        <v>66.430000000000007</v>
      </c>
      <c r="G64" s="6">
        <f t="shared" si="6"/>
        <v>103.8885484</v>
      </c>
      <c r="H64" s="6">
        <f t="shared" si="3"/>
        <v>203.86281860000003</v>
      </c>
      <c r="I64" s="6">
        <f t="shared" si="3"/>
        <v>318.82762660000003</v>
      </c>
      <c r="J64" s="6">
        <f>'Presupuesto Emporda'!I56</f>
        <v>367.30353100000002</v>
      </c>
      <c r="K64" s="6">
        <f t="shared" si="4"/>
        <v>-48.47590439999999</v>
      </c>
    </row>
    <row r="65" spans="1:11" x14ac:dyDescent="0.25">
      <c r="A65" t="s">
        <v>52</v>
      </c>
      <c r="B65" s="16">
        <v>5.3900000000000007E-3</v>
      </c>
      <c r="C65" s="6">
        <f t="shared" si="0"/>
        <v>137.43281860000002</v>
      </c>
      <c r="D65" s="6">
        <f t="shared" si="1"/>
        <v>214.93907820000001</v>
      </c>
      <c r="E65" s="6">
        <f t="shared" si="2"/>
        <v>77.506259599999993</v>
      </c>
      <c r="F65" s="6">
        <f t="shared" si="5"/>
        <v>66.430000000000007</v>
      </c>
      <c r="G65" s="6">
        <f t="shared" si="6"/>
        <v>103.8885484</v>
      </c>
      <c r="H65" s="6">
        <f t="shared" si="3"/>
        <v>203.86281860000003</v>
      </c>
      <c r="I65" s="6">
        <f t="shared" si="3"/>
        <v>318.82762660000003</v>
      </c>
      <c r="J65" s="6">
        <f>'Presupuesto Emporda'!I57</f>
        <v>367.30353100000002</v>
      </c>
      <c r="K65" s="6">
        <f t="shared" si="4"/>
        <v>-48.47590439999999</v>
      </c>
    </row>
    <row r="66" spans="1:11" x14ac:dyDescent="0.25">
      <c r="A66" t="s">
        <v>53</v>
      </c>
      <c r="B66" s="16">
        <v>5.4600000000000004E-3</v>
      </c>
      <c r="C66" s="6">
        <f t="shared" si="0"/>
        <v>139.21766040000003</v>
      </c>
      <c r="D66" s="6">
        <f t="shared" si="1"/>
        <v>217.7304948</v>
      </c>
      <c r="E66" s="6">
        <f t="shared" si="2"/>
        <v>78.512834399999974</v>
      </c>
      <c r="F66" s="6">
        <f t="shared" si="5"/>
        <v>323.42</v>
      </c>
      <c r="G66" s="6">
        <f t="shared" si="6"/>
        <v>505.79006959999998</v>
      </c>
      <c r="H66" s="6">
        <f t="shared" si="3"/>
        <v>462.63766040000007</v>
      </c>
      <c r="I66" s="6">
        <f t="shared" si="3"/>
        <v>723.52056440000001</v>
      </c>
      <c r="J66" s="6">
        <f>'Presupuesto Emporda'!I58</f>
        <v>833.53821400000004</v>
      </c>
      <c r="K66" s="6">
        <f t="shared" si="4"/>
        <v>-110.01764960000003</v>
      </c>
    </row>
    <row r="67" spans="1:11" x14ac:dyDescent="0.25">
      <c r="A67" t="s">
        <v>54</v>
      </c>
      <c r="B67" s="16">
        <v>5.4600000000000004E-3</v>
      </c>
      <c r="C67" s="6">
        <f t="shared" si="0"/>
        <v>139.21766040000003</v>
      </c>
      <c r="D67" s="6">
        <f t="shared" si="1"/>
        <v>217.7304948</v>
      </c>
      <c r="E67" s="6">
        <f t="shared" si="2"/>
        <v>78.512834399999974</v>
      </c>
      <c r="F67" s="6">
        <f t="shared" si="5"/>
        <v>66.430000000000007</v>
      </c>
      <c r="G67" s="6">
        <f t="shared" si="6"/>
        <v>103.8885484</v>
      </c>
      <c r="H67" s="6">
        <f t="shared" si="3"/>
        <v>205.64766040000003</v>
      </c>
      <c r="I67" s="6">
        <f t="shared" si="3"/>
        <v>321.61904320000002</v>
      </c>
      <c r="J67" s="6">
        <f>'Presupuesto Emporda'!I59</f>
        <v>370.51933100000002</v>
      </c>
      <c r="K67" s="6">
        <f t="shared" si="4"/>
        <v>-48.900287800000001</v>
      </c>
    </row>
    <row r="68" spans="1:11" x14ac:dyDescent="0.25">
      <c r="A68" t="s">
        <v>55</v>
      </c>
      <c r="B68" s="16">
        <v>5.3900000000000007E-3</v>
      </c>
      <c r="C68" s="6">
        <f t="shared" si="0"/>
        <v>137.43281860000002</v>
      </c>
      <c r="D68" s="6">
        <f t="shared" si="1"/>
        <v>214.93907820000001</v>
      </c>
      <c r="E68" s="6">
        <f t="shared" si="2"/>
        <v>77.506259599999993</v>
      </c>
      <c r="F68" s="6">
        <f t="shared" si="5"/>
        <v>66.430000000000007</v>
      </c>
      <c r="G68" s="6">
        <f t="shared" si="6"/>
        <v>103.8885484</v>
      </c>
      <c r="H68" s="6">
        <f t="shared" si="3"/>
        <v>203.86281860000003</v>
      </c>
      <c r="I68" s="6">
        <f t="shared" si="3"/>
        <v>318.82762660000003</v>
      </c>
      <c r="J68" s="6">
        <f>'Presupuesto Emporda'!I60</f>
        <v>367.30353100000002</v>
      </c>
      <c r="K68" s="6">
        <f t="shared" si="4"/>
        <v>-48.47590439999999</v>
      </c>
    </row>
    <row r="69" spans="1:11" x14ac:dyDescent="0.25">
      <c r="A69" t="s">
        <v>56</v>
      </c>
      <c r="B69" s="16">
        <v>5.3900000000000007E-3</v>
      </c>
      <c r="C69" s="6">
        <f t="shared" si="0"/>
        <v>137.43281860000002</v>
      </c>
      <c r="D69" s="6">
        <f t="shared" si="1"/>
        <v>214.93907820000001</v>
      </c>
      <c r="E69" s="6">
        <f t="shared" si="2"/>
        <v>77.506259599999993</v>
      </c>
      <c r="F69" s="6">
        <f t="shared" si="5"/>
        <v>323.42</v>
      </c>
      <c r="G69" s="6">
        <f t="shared" si="6"/>
        <v>505.79006959999998</v>
      </c>
      <c r="H69" s="6">
        <f t="shared" si="3"/>
        <v>460.85281860000003</v>
      </c>
      <c r="I69" s="6">
        <f t="shared" si="3"/>
        <v>720.72914779999996</v>
      </c>
      <c r="J69" s="6">
        <f>'Presupuesto Emporda'!I61</f>
        <v>830.32241400000009</v>
      </c>
      <c r="K69" s="6">
        <f t="shared" si="4"/>
        <v>-109.59326620000013</v>
      </c>
    </row>
    <row r="70" spans="1:11" x14ac:dyDescent="0.25">
      <c r="A70" t="s">
        <v>57</v>
      </c>
      <c r="B70" s="16">
        <v>5.3900000000000007E-3</v>
      </c>
      <c r="C70" s="6">
        <f t="shared" si="0"/>
        <v>137.43281860000002</v>
      </c>
      <c r="D70" s="6">
        <f t="shared" si="1"/>
        <v>214.93907820000001</v>
      </c>
      <c r="E70" s="6">
        <f t="shared" si="2"/>
        <v>77.506259599999993</v>
      </c>
      <c r="F70" s="6">
        <f t="shared" si="5"/>
        <v>323.42</v>
      </c>
      <c r="G70" s="6">
        <f t="shared" si="6"/>
        <v>505.79006959999998</v>
      </c>
      <c r="H70" s="6">
        <f t="shared" si="3"/>
        <v>460.85281860000003</v>
      </c>
      <c r="I70" s="6">
        <f t="shared" si="3"/>
        <v>720.72914779999996</v>
      </c>
      <c r="J70" s="6">
        <f>'Presupuesto Emporda'!I62</f>
        <v>830.32241400000009</v>
      </c>
      <c r="K70" s="6">
        <f t="shared" si="4"/>
        <v>-109.59326620000013</v>
      </c>
    </row>
    <row r="71" spans="1:11" x14ac:dyDescent="0.25">
      <c r="A71" t="s">
        <v>58</v>
      </c>
      <c r="B71" s="16">
        <v>5.3900000000000007E-3</v>
      </c>
      <c r="C71" s="6">
        <f t="shared" si="0"/>
        <v>137.43281860000002</v>
      </c>
      <c r="D71" s="6">
        <f t="shared" si="1"/>
        <v>214.93907820000001</v>
      </c>
      <c r="E71" s="6">
        <f t="shared" si="2"/>
        <v>77.506259599999993</v>
      </c>
      <c r="F71" s="6">
        <f t="shared" si="5"/>
        <v>323.42</v>
      </c>
      <c r="G71" s="6">
        <f t="shared" si="6"/>
        <v>505.79006959999998</v>
      </c>
      <c r="H71" s="6">
        <f t="shared" si="3"/>
        <v>460.85281860000003</v>
      </c>
      <c r="I71" s="6">
        <f t="shared" si="3"/>
        <v>720.72914779999996</v>
      </c>
      <c r="J71" s="6">
        <f>'Presupuesto Emporda'!I63</f>
        <v>830.32241400000009</v>
      </c>
      <c r="K71" s="6">
        <f t="shared" si="4"/>
        <v>-109.59326620000013</v>
      </c>
    </row>
    <row r="72" spans="1:11" x14ac:dyDescent="0.25">
      <c r="A72" t="s">
        <v>59</v>
      </c>
      <c r="B72" s="16">
        <v>5.3900000000000007E-3</v>
      </c>
      <c r="C72" s="6">
        <f t="shared" si="0"/>
        <v>137.43281860000002</v>
      </c>
      <c r="D72" s="6">
        <f t="shared" si="1"/>
        <v>214.93907820000001</v>
      </c>
      <c r="E72" s="6">
        <f t="shared" si="2"/>
        <v>77.506259599999993</v>
      </c>
      <c r="F72" s="6">
        <f t="shared" si="5"/>
        <v>66.430000000000007</v>
      </c>
      <c r="G72" s="6">
        <f t="shared" si="6"/>
        <v>103.8885484</v>
      </c>
      <c r="H72" s="6">
        <f t="shared" si="3"/>
        <v>203.86281860000003</v>
      </c>
      <c r="I72" s="6">
        <f t="shared" si="3"/>
        <v>318.82762660000003</v>
      </c>
      <c r="J72" s="6">
        <f>'Presupuesto Emporda'!I64</f>
        <v>367.30353100000002</v>
      </c>
      <c r="K72" s="6">
        <f t="shared" si="4"/>
        <v>-48.47590439999999</v>
      </c>
    </row>
    <row r="73" spans="1:11" x14ac:dyDescent="0.25">
      <c r="A73" t="s">
        <v>60</v>
      </c>
      <c r="B73" s="16">
        <v>5.3900000000000007E-3</v>
      </c>
      <c r="C73" s="6">
        <f t="shared" si="0"/>
        <v>137.43281860000002</v>
      </c>
      <c r="D73" s="6">
        <f t="shared" si="1"/>
        <v>214.93907820000001</v>
      </c>
      <c r="E73" s="6">
        <f t="shared" si="2"/>
        <v>77.506259599999993</v>
      </c>
      <c r="F73" s="6">
        <f t="shared" si="5"/>
        <v>66.430000000000007</v>
      </c>
      <c r="G73" s="6">
        <f t="shared" si="6"/>
        <v>103.8885484</v>
      </c>
      <c r="H73" s="6">
        <f t="shared" si="3"/>
        <v>203.86281860000003</v>
      </c>
      <c r="I73" s="6">
        <f t="shared" si="3"/>
        <v>318.82762660000003</v>
      </c>
      <c r="J73" s="6">
        <f>'Presupuesto Emporda'!I65</f>
        <v>367.30353100000002</v>
      </c>
      <c r="K73" s="6">
        <f t="shared" si="4"/>
        <v>-48.47590439999999</v>
      </c>
    </row>
    <row r="74" spans="1:11" x14ac:dyDescent="0.25">
      <c r="A74" t="s">
        <v>61</v>
      </c>
      <c r="B74" s="16">
        <v>5.3900000000000007E-3</v>
      </c>
      <c r="C74" s="6">
        <f t="shared" si="0"/>
        <v>137.43281860000002</v>
      </c>
      <c r="D74" s="6">
        <f t="shared" si="1"/>
        <v>214.93907820000001</v>
      </c>
      <c r="E74" s="6">
        <f t="shared" si="2"/>
        <v>77.506259599999993</v>
      </c>
      <c r="F74" s="6">
        <f t="shared" si="5"/>
        <v>66.430000000000007</v>
      </c>
      <c r="G74" s="6">
        <f t="shared" si="6"/>
        <v>103.8885484</v>
      </c>
      <c r="H74" s="6">
        <f t="shared" si="3"/>
        <v>203.86281860000003</v>
      </c>
      <c r="I74" s="6">
        <f t="shared" si="3"/>
        <v>318.82762660000003</v>
      </c>
      <c r="J74" s="6">
        <f>'Presupuesto Emporda'!I66</f>
        <v>367.30353100000002</v>
      </c>
      <c r="K74" s="6">
        <f t="shared" si="4"/>
        <v>-48.47590439999999</v>
      </c>
    </row>
    <row r="75" spans="1:11" x14ac:dyDescent="0.25">
      <c r="A75" t="s">
        <v>62</v>
      </c>
      <c r="B75" s="16">
        <v>5.3900000000000007E-3</v>
      </c>
      <c r="C75" s="6">
        <f t="shared" si="0"/>
        <v>137.43281860000002</v>
      </c>
      <c r="D75" s="6">
        <f t="shared" si="1"/>
        <v>214.93907820000001</v>
      </c>
      <c r="E75" s="6">
        <f t="shared" si="2"/>
        <v>77.506259599999993</v>
      </c>
      <c r="F75" s="6">
        <f t="shared" si="5"/>
        <v>66.430000000000007</v>
      </c>
      <c r="G75" s="6">
        <f t="shared" si="6"/>
        <v>103.8885484</v>
      </c>
      <c r="H75" s="6">
        <f t="shared" si="3"/>
        <v>203.86281860000003</v>
      </c>
      <c r="I75" s="6">
        <f t="shared" si="3"/>
        <v>318.82762660000003</v>
      </c>
      <c r="J75" s="6">
        <f>'Presupuesto Emporda'!I67</f>
        <v>367.30353100000002</v>
      </c>
      <c r="K75" s="6">
        <f t="shared" si="4"/>
        <v>-48.47590439999999</v>
      </c>
    </row>
    <row r="76" spans="1:11" x14ac:dyDescent="0.25">
      <c r="A76" t="s">
        <v>63</v>
      </c>
      <c r="B76" s="16">
        <v>5.4600000000000004E-3</v>
      </c>
      <c r="C76" s="6">
        <f t="shared" si="0"/>
        <v>139.21766040000003</v>
      </c>
      <c r="D76" s="6">
        <f t="shared" si="1"/>
        <v>217.7304948</v>
      </c>
      <c r="E76" s="6">
        <f t="shared" si="2"/>
        <v>78.512834399999974</v>
      </c>
      <c r="F76" s="6">
        <f t="shared" si="5"/>
        <v>66.430000000000007</v>
      </c>
      <c r="G76" s="6">
        <f t="shared" si="6"/>
        <v>103.8885484</v>
      </c>
      <c r="H76" s="6">
        <f t="shared" si="3"/>
        <v>205.64766040000003</v>
      </c>
      <c r="I76" s="6">
        <f t="shared" si="3"/>
        <v>321.61904320000002</v>
      </c>
      <c r="J76" s="6">
        <f>'Presupuesto Emporda'!I68</f>
        <v>370.51933100000002</v>
      </c>
      <c r="K76" s="6">
        <f t="shared" si="4"/>
        <v>-48.900287800000001</v>
      </c>
    </row>
    <row r="77" spans="1:11" x14ac:dyDescent="0.25">
      <c r="A77" t="s">
        <v>64</v>
      </c>
      <c r="B77" s="16">
        <v>5.4600000000000004E-3</v>
      </c>
      <c r="C77" s="6">
        <f t="shared" si="0"/>
        <v>139.21766040000003</v>
      </c>
      <c r="D77" s="6">
        <f t="shared" si="1"/>
        <v>217.7304948</v>
      </c>
      <c r="E77" s="6">
        <f t="shared" si="2"/>
        <v>78.512834399999974</v>
      </c>
      <c r="F77" s="6">
        <f t="shared" si="5"/>
        <v>323.42</v>
      </c>
      <c r="G77" s="6">
        <f t="shared" si="6"/>
        <v>505.79006959999998</v>
      </c>
      <c r="H77" s="6">
        <f t="shared" si="3"/>
        <v>462.63766040000007</v>
      </c>
      <c r="I77" s="6">
        <f t="shared" si="3"/>
        <v>723.52056440000001</v>
      </c>
      <c r="J77" s="6">
        <f>'Presupuesto Emporda'!I69</f>
        <v>833.53821400000004</v>
      </c>
      <c r="K77" s="6">
        <f t="shared" si="4"/>
        <v>-110.01764960000003</v>
      </c>
    </row>
    <row r="78" spans="1:11" x14ac:dyDescent="0.25">
      <c r="A78" t="s">
        <v>65</v>
      </c>
      <c r="B78" s="16">
        <v>5.3900000000000007E-3</v>
      </c>
      <c r="C78" s="6">
        <f t="shared" si="0"/>
        <v>137.43281860000002</v>
      </c>
      <c r="D78" s="6">
        <f t="shared" si="1"/>
        <v>214.93907820000001</v>
      </c>
      <c r="E78" s="6">
        <f t="shared" si="2"/>
        <v>77.506259599999993</v>
      </c>
      <c r="F78" s="6">
        <f t="shared" si="5"/>
        <v>323.42</v>
      </c>
      <c r="G78" s="6">
        <f t="shared" si="6"/>
        <v>505.79006959999998</v>
      </c>
      <c r="H78" s="6">
        <f t="shared" si="3"/>
        <v>460.85281860000003</v>
      </c>
      <c r="I78" s="6">
        <f t="shared" si="3"/>
        <v>720.72914779999996</v>
      </c>
      <c r="J78" s="6">
        <f>'Presupuesto Emporda'!I70</f>
        <v>830.32241400000009</v>
      </c>
      <c r="K78" s="6">
        <f t="shared" si="4"/>
        <v>-109.59326620000013</v>
      </c>
    </row>
    <row r="79" spans="1:11" x14ac:dyDescent="0.25">
      <c r="A79" t="s">
        <v>66</v>
      </c>
      <c r="B79" s="16">
        <v>5.3900000000000007E-3</v>
      </c>
      <c r="C79" s="6">
        <f t="shared" ref="C79:C142" si="7">25497.74*B79</f>
        <v>137.43281860000002</v>
      </c>
      <c r="D79" s="6">
        <f t="shared" ref="D79:D142" si="8">39877.38*B79</f>
        <v>214.93907820000001</v>
      </c>
      <c r="E79" s="6">
        <f t="shared" ref="E79:E142" si="9">D79-C79</f>
        <v>77.506259599999993</v>
      </c>
      <c r="F79" s="6">
        <f t="shared" si="5"/>
        <v>66.430000000000007</v>
      </c>
      <c r="G79" s="6">
        <f t="shared" si="6"/>
        <v>103.8885484</v>
      </c>
      <c r="H79" s="6">
        <f t="shared" ref="H79:I142" si="10">C79+F79</f>
        <v>203.86281860000003</v>
      </c>
      <c r="I79" s="6">
        <f t="shared" si="10"/>
        <v>318.82762660000003</v>
      </c>
      <c r="J79" s="6">
        <f>'Presupuesto Emporda'!I71</f>
        <v>367.30353100000002</v>
      </c>
      <c r="K79" s="6">
        <f t="shared" ref="K79:K142" si="11">I79-J79</f>
        <v>-48.47590439999999</v>
      </c>
    </row>
    <row r="80" spans="1:11" x14ac:dyDescent="0.25">
      <c r="A80" t="s">
        <v>67</v>
      </c>
      <c r="B80" s="16">
        <v>5.3900000000000007E-3</v>
      </c>
      <c r="C80" s="6">
        <f t="shared" si="7"/>
        <v>137.43281860000002</v>
      </c>
      <c r="D80" s="6">
        <f t="shared" si="8"/>
        <v>214.93907820000001</v>
      </c>
      <c r="E80" s="6">
        <f t="shared" si="9"/>
        <v>77.506259599999993</v>
      </c>
      <c r="F80" s="6">
        <f t="shared" si="5"/>
        <v>323.42</v>
      </c>
      <c r="G80" s="6">
        <f t="shared" si="6"/>
        <v>505.79006959999998</v>
      </c>
      <c r="H80" s="6">
        <f t="shared" si="10"/>
        <v>460.85281860000003</v>
      </c>
      <c r="I80" s="6">
        <f t="shared" si="10"/>
        <v>720.72914779999996</v>
      </c>
      <c r="J80" s="6">
        <f>'Presupuesto Emporda'!I72</f>
        <v>830.32241400000009</v>
      </c>
      <c r="K80" s="6">
        <f t="shared" si="11"/>
        <v>-109.59326620000013</v>
      </c>
    </row>
    <row r="81" spans="1:11" x14ac:dyDescent="0.25">
      <c r="A81" t="s">
        <v>68</v>
      </c>
      <c r="B81" s="16">
        <v>5.3900000000000007E-3</v>
      </c>
      <c r="C81" s="6">
        <f t="shared" si="7"/>
        <v>137.43281860000002</v>
      </c>
      <c r="D81" s="6">
        <f t="shared" si="8"/>
        <v>214.93907820000001</v>
      </c>
      <c r="E81" s="6">
        <f t="shared" si="9"/>
        <v>77.506259599999993</v>
      </c>
      <c r="F81" s="6">
        <f t="shared" si="5"/>
        <v>323.42</v>
      </c>
      <c r="G81" s="6">
        <f t="shared" si="6"/>
        <v>505.79006959999998</v>
      </c>
      <c r="H81" s="6">
        <f t="shared" si="10"/>
        <v>460.85281860000003</v>
      </c>
      <c r="I81" s="6">
        <f t="shared" si="10"/>
        <v>720.72914779999996</v>
      </c>
      <c r="J81" s="6">
        <f>'Presupuesto Emporda'!I73</f>
        <v>830.32241400000009</v>
      </c>
      <c r="K81" s="6">
        <f t="shared" si="11"/>
        <v>-109.59326620000013</v>
      </c>
    </row>
    <row r="82" spans="1:11" x14ac:dyDescent="0.25">
      <c r="A82" t="s">
        <v>69</v>
      </c>
      <c r="B82" s="16">
        <v>5.3900000000000007E-3</v>
      </c>
      <c r="C82" s="6">
        <f t="shared" si="7"/>
        <v>137.43281860000002</v>
      </c>
      <c r="D82" s="6">
        <f t="shared" si="8"/>
        <v>214.93907820000001</v>
      </c>
      <c r="E82" s="6">
        <f t="shared" si="9"/>
        <v>77.506259599999993</v>
      </c>
      <c r="F82" s="6">
        <f t="shared" si="5"/>
        <v>323.42</v>
      </c>
      <c r="G82" s="6">
        <f t="shared" si="6"/>
        <v>505.79006959999998</v>
      </c>
      <c r="H82" s="6">
        <f t="shared" si="10"/>
        <v>460.85281860000003</v>
      </c>
      <c r="I82" s="6">
        <f t="shared" si="10"/>
        <v>720.72914779999996</v>
      </c>
      <c r="J82" s="6">
        <f>'Presupuesto Emporda'!I74</f>
        <v>830.32241400000009</v>
      </c>
      <c r="K82" s="6">
        <f t="shared" si="11"/>
        <v>-109.59326620000013</v>
      </c>
    </row>
    <row r="83" spans="1:11" x14ac:dyDescent="0.25">
      <c r="A83" t="s">
        <v>70</v>
      </c>
      <c r="B83" s="16">
        <v>5.3900000000000007E-3</v>
      </c>
      <c r="C83" s="6">
        <f t="shared" si="7"/>
        <v>137.43281860000002</v>
      </c>
      <c r="D83" s="6">
        <f t="shared" si="8"/>
        <v>214.93907820000001</v>
      </c>
      <c r="E83" s="6">
        <f t="shared" si="9"/>
        <v>77.506259599999993</v>
      </c>
      <c r="F83" s="6">
        <f t="shared" si="5"/>
        <v>66.430000000000007</v>
      </c>
      <c r="G83" s="6">
        <f t="shared" si="6"/>
        <v>103.8885484</v>
      </c>
      <c r="H83" s="6">
        <f t="shared" si="10"/>
        <v>203.86281860000003</v>
      </c>
      <c r="I83" s="6">
        <f t="shared" si="10"/>
        <v>318.82762660000003</v>
      </c>
      <c r="J83" s="6">
        <f>'Presupuesto Emporda'!I75</f>
        <v>367.30353100000002</v>
      </c>
      <c r="K83" s="6">
        <f t="shared" si="11"/>
        <v>-48.47590439999999</v>
      </c>
    </row>
    <row r="84" spans="1:11" x14ac:dyDescent="0.25">
      <c r="A84" t="s">
        <v>71</v>
      </c>
      <c r="B84" s="16">
        <v>5.3900000000000007E-3</v>
      </c>
      <c r="C84" s="6">
        <f t="shared" si="7"/>
        <v>137.43281860000002</v>
      </c>
      <c r="D84" s="6">
        <f t="shared" si="8"/>
        <v>214.93907820000001</v>
      </c>
      <c r="E84" s="6">
        <f t="shared" si="9"/>
        <v>77.506259599999993</v>
      </c>
      <c r="F84" s="6">
        <f t="shared" si="5"/>
        <v>66.430000000000007</v>
      </c>
      <c r="G84" s="6">
        <f t="shared" si="6"/>
        <v>103.8885484</v>
      </c>
      <c r="H84" s="6">
        <f t="shared" si="10"/>
        <v>203.86281860000003</v>
      </c>
      <c r="I84" s="6">
        <f t="shared" si="10"/>
        <v>318.82762660000003</v>
      </c>
      <c r="J84" s="6">
        <f>'Presupuesto Emporda'!I76</f>
        <v>367.30353100000002</v>
      </c>
      <c r="K84" s="6">
        <f t="shared" si="11"/>
        <v>-48.47590439999999</v>
      </c>
    </row>
    <row r="85" spans="1:11" x14ac:dyDescent="0.25">
      <c r="A85" t="s">
        <v>72</v>
      </c>
      <c r="B85" s="16">
        <v>5.3900000000000007E-3</v>
      </c>
      <c r="C85" s="6">
        <f t="shared" si="7"/>
        <v>137.43281860000002</v>
      </c>
      <c r="D85" s="6">
        <f t="shared" si="8"/>
        <v>214.93907820000001</v>
      </c>
      <c r="E85" s="6">
        <f t="shared" si="9"/>
        <v>77.506259599999993</v>
      </c>
      <c r="F85" s="6"/>
      <c r="G85" s="6"/>
      <c r="H85" s="6">
        <f t="shared" si="10"/>
        <v>137.43281860000002</v>
      </c>
      <c r="I85" s="6">
        <f t="shared" si="10"/>
        <v>214.93907820000001</v>
      </c>
      <c r="J85" s="6">
        <f>'Presupuesto Emporda'!I77</f>
        <v>247.61660000000003</v>
      </c>
      <c r="K85" s="6">
        <f t="shared" si="11"/>
        <v>-32.677521800000022</v>
      </c>
    </row>
    <row r="86" spans="1:11" x14ac:dyDescent="0.25">
      <c r="A86" t="s">
        <v>73</v>
      </c>
      <c r="B86" s="16">
        <v>5.4600000000000004E-3</v>
      </c>
      <c r="C86" s="6">
        <f t="shared" si="7"/>
        <v>139.21766040000003</v>
      </c>
      <c r="D86" s="6">
        <f t="shared" si="8"/>
        <v>217.7304948</v>
      </c>
      <c r="E86" s="6">
        <f t="shared" si="9"/>
        <v>78.512834399999974</v>
      </c>
      <c r="F86" s="6"/>
      <c r="G86" s="6"/>
      <c r="H86" s="6">
        <f t="shared" si="10"/>
        <v>139.21766040000003</v>
      </c>
      <c r="I86" s="6">
        <f t="shared" si="10"/>
        <v>217.7304948</v>
      </c>
      <c r="J86" s="6">
        <f>'Presupuesto Emporda'!I78</f>
        <v>250.83240000000001</v>
      </c>
      <c r="K86" s="6">
        <f t="shared" si="11"/>
        <v>-33.101905200000004</v>
      </c>
    </row>
    <row r="87" spans="1:11" x14ac:dyDescent="0.25">
      <c r="A87" t="s">
        <v>74</v>
      </c>
      <c r="B87" s="16">
        <v>9.8200000000000006E-3</v>
      </c>
      <c r="C87" s="6">
        <f t="shared" si="7"/>
        <v>250.38780680000002</v>
      </c>
      <c r="D87" s="6">
        <f t="shared" si="8"/>
        <v>391.59587160000001</v>
      </c>
      <c r="E87" s="6">
        <f t="shared" si="9"/>
        <v>141.20806479999999</v>
      </c>
      <c r="F87" s="6"/>
      <c r="G87" s="6"/>
      <c r="H87" s="6">
        <f t="shared" si="10"/>
        <v>250.38780680000002</v>
      </c>
      <c r="I87" s="6">
        <f t="shared" si="10"/>
        <v>391.59587160000001</v>
      </c>
      <c r="J87" s="6">
        <f>'Presupuesto Emporda'!I79</f>
        <v>451.13080000000002</v>
      </c>
      <c r="K87" s="6">
        <f t="shared" si="11"/>
        <v>-59.534928400000013</v>
      </c>
    </row>
    <row r="88" spans="1:11" x14ac:dyDescent="0.25">
      <c r="A88" t="s">
        <v>75</v>
      </c>
      <c r="B88" s="16">
        <v>1.6390000000000002E-2</v>
      </c>
      <c r="C88" s="6">
        <f t="shared" si="7"/>
        <v>417.90795860000009</v>
      </c>
      <c r="D88" s="6">
        <f t="shared" si="8"/>
        <v>653.59025819999999</v>
      </c>
      <c r="E88" s="6">
        <f t="shared" si="9"/>
        <v>235.68229959999991</v>
      </c>
      <c r="F88" s="6"/>
      <c r="G88" s="6"/>
      <c r="H88" s="6">
        <f t="shared" si="10"/>
        <v>417.90795860000009</v>
      </c>
      <c r="I88" s="6">
        <f t="shared" si="10"/>
        <v>653.59025819999999</v>
      </c>
      <c r="J88" s="6">
        <f>'Presupuesto Emporda'!I80</f>
        <v>752.95660000000009</v>
      </c>
      <c r="K88" s="6">
        <f t="shared" si="11"/>
        <v>-99.3663418000001</v>
      </c>
    </row>
    <row r="89" spans="1:11" x14ac:dyDescent="0.25">
      <c r="A89" t="s">
        <v>76</v>
      </c>
      <c r="B89" s="16">
        <v>6.6300000000000005E-3</v>
      </c>
      <c r="C89" s="6">
        <f t="shared" si="7"/>
        <v>169.05001620000002</v>
      </c>
      <c r="D89" s="6">
        <f t="shared" si="8"/>
        <v>264.38702940000002</v>
      </c>
      <c r="E89" s="6">
        <f t="shared" si="9"/>
        <v>95.337013200000001</v>
      </c>
      <c r="F89" s="6">
        <f>G217</f>
        <v>46.03</v>
      </c>
      <c r="G89" s="6">
        <f t="shared" si="6"/>
        <v>71.985396399999999</v>
      </c>
      <c r="H89" s="6">
        <f t="shared" si="10"/>
        <v>215.08001620000002</v>
      </c>
      <c r="I89" s="6">
        <f t="shared" si="10"/>
        <v>336.37242580000003</v>
      </c>
      <c r="J89" s="6">
        <f>'Presupuesto Emporda'!I81</f>
        <v>387.51445100000001</v>
      </c>
      <c r="K89" s="6">
        <f t="shared" si="11"/>
        <v>-51.142025199999978</v>
      </c>
    </row>
    <row r="90" spans="1:11" x14ac:dyDescent="0.25">
      <c r="A90" t="s">
        <v>77</v>
      </c>
      <c r="B90" s="16">
        <v>6.6300000000000005E-3</v>
      </c>
      <c r="C90" s="6">
        <f t="shared" si="7"/>
        <v>169.05001620000002</v>
      </c>
      <c r="D90" s="6">
        <f t="shared" si="8"/>
        <v>264.38702940000002</v>
      </c>
      <c r="E90" s="6">
        <f t="shared" si="9"/>
        <v>95.337013200000001</v>
      </c>
      <c r="F90" s="6">
        <f t="shared" ref="F90:F98" si="12">G218</f>
        <v>46.03</v>
      </c>
      <c r="G90" s="6">
        <f t="shared" si="6"/>
        <v>71.985396399999999</v>
      </c>
      <c r="H90" s="6">
        <f t="shared" si="10"/>
        <v>215.08001620000002</v>
      </c>
      <c r="I90" s="6">
        <f t="shared" si="10"/>
        <v>336.37242580000003</v>
      </c>
      <c r="J90" s="6">
        <f>'Presupuesto Emporda'!I82</f>
        <v>387.51445100000001</v>
      </c>
      <c r="K90" s="6">
        <f t="shared" si="11"/>
        <v>-51.142025199999978</v>
      </c>
    </row>
    <row r="91" spans="1:11" x14ac:dyDescent="0.25">
      <c r="A91" t="s">
        <v>78</v>
      </c>
      <c r="B91" s="16">
        <v>6.6300000000000005E-3</v>
      </c>
      <c r="C91" s="6">
        <f t="shared" si="7"/>
        <v>169.05001620000002</v>
      </c>
      <c r="D91" s="6">
        <f t="shared" si="8"/>
        <v>264.38702940000002</v>
      </c>
      <c r="E91" s="6">
        <f t="shared" si="9"/>
        <v>95.337013200000001</v>
      </c>
      <c r="F91" s="6">
        <f t="shared" si="12"/>
        <v>46.03</v>
      </c>
      <c r="G91" s="6">
        <f t="shared" si="6"/>
        <v>71.985396399999999</v>
      </c>
      <c r="H91" s="6">
        <f t="shared" si="10"/>
        <v>215.08001620000002</v>
      </c>
      <c r="I91" s="6">
        <f t="shared" si="10"/>
        <v>336.37242580000003</v>
      </c>
      <c r="J91" s="6">
        <f>'Presupuesto Emporda'!I83</f>
        <v>387.51445100000001</v>
      </c>
      <c r="K91" s="6">
        <f t="shared" si="11"/>
        <v>-51.142025199999978</v>
      </c>
    </row>
    <row r="92" spans="1:11" x14ac:dyDescent="0.25">
      <c r="A92" t="s">
        <v>79</v>
      </c>
      <c r="B92" s="16">
        <v>6.6300000000000005E-3</v>
      </c>
      <c r="C92" s="6">
        <f t="shared" si="7"/>
        <v>169.05001620000002</v>
      </c>
      <c r="D92" s="6">
        <f t="shared" si="8"/>
        <v>264.38702940000002</v>
      </c>
      <c r="E92" s="6">
        <f t="shared" si="9"/>
        <v>95.337013200000001</v>
      </c>
      <c r="F92" s="6">
        <f t="shared" si="12"/>
        <v>46.03</v>
      </c>
      <c r="G92" s="6">
        <f t="shared" si="6"/>
        <v>71.985396399999999</v>
      </c>
      <c r="H92" s="6">
        <f t="shared" si="10"/>
        <v>215.08001620000002</v>
      </c>
      <c r="I92" s="6">
        <f t="shared" si="10"/>
        <v>336.37242580000003</v>
      </c>
      <c r="J92" s="6">
        <f>'Presupuesto Emporda'!I84</f>
        <v>387.51445100000001</v>
      </c>
      <c r="K92" s="6">
        <f t="shared" si="11"/>
        <v>-51.142025199999978</v>
      </c>
    </row>
    <row r="93" spans="1:11" x14ac:dyDescent="0.25">
      <c r="A93" t="s">
        <v>80</v>
      </c>
      <c r="B93" s="16">
        <v>6.6300000000000005E-3</v>
      </c>
      <c r="C93" s="6">
        <f t="shared" si="7"/>
        <v>169.05001620000002</v>
      </c>
      <c r="D93" s="6">
        <f t="shared" si="8"/>
        <v>264.38702940000002</v>
      </c>
      <c r="E93" s="6">
        <f t="shared" si="9"/>
        <v>95.337013200000001</v>
      </c>
      <c r="F93" s="6">
        <f t="shared" si="12"/>
        <v>46.03</v>
      </c>
      <c r="G93" s="6">
        <f t="shared" si="6"/>
        <v>71.985396399999999</v>
      </c>
      <c r="H93" s="6">
        <f t="shared" si="10"/>
        <v>215.08001620000002</v>
      </c>
      <c r="I93" s="6">
        <f t="shared" si="10"/>
        <v>336.37242580000003</v>
      </c>
      <c r="J93" s="6">
        <f>'Presupuesto Emporda'!I85</f>
        <v>387.51445100000001</v>
      </c>
      <c r="K93" s="6">
        <f t="shared" si="11"/>
        <v>-51.142025199999978</v>
      </c>
    </row>
    <row r="94" spans="1:11" x14ac:dyDescent="0.25">
      <c r="A94" t="s">
        <v>81</v>
      </c>
      <c r="B94" s="16">
        <v>6.6300000000000005E-3</v>
      </c>
      <c r="C94" s="6">
        <f t="shared" si="7"/>
        <v>169.05001620000002</v>
      </c>
      <c r="D94" s="6">
        <f t="shared" si="8"/>
        <v>264.38702940000002</v>
      </c>
      <c r="E94" s="6">
        <f t="shared" si="9"/>
        <v>95.337013200000001</v>
      </c>
      <c r="F94" s="6">
        <f t="shared" si="12"/>
        <v>46.03</v>
      </c>
      <c r="G94" s="6">
        <f t="shared" si="6"/>
        <v>71.985396399999999</v>
      </c>
      <c r="H94" s="6">
        <f t="shared" si="10"/>
        <v>215.08001620000002</v>
      </c>
      <c r="I94" s="6">
        <f t="shared" si="10"/>
        <v>336.37242580000003</v>
      </c>
      <c r="J94" s="6">
        <f>'Presupuesto Emporda'!I86</f>
        <v>387.51445100000001</v>
      </c>
      <c r="K94" s="6">
        <f t="shared" si="11"/>
        <v>-51.142025199999978</v>
      </c>
    </row>
    <row r="95" spans="1:11" x14ac:dyDescent="0.25">
      <c r="A95" t="s">
        <v>82</v>
      </c>
      <c r="B95" s="16">
        <v>6.6300000000000005E-3</v>
      </c>
      <c r="C95" s="6">
        <f t="shared" si="7"/>
        <v>169.05001620000002</v>
      </c>
      <c r="D95" s="6">
        <f t="shared" si="8"/>
        <v>264.38702940000002</v>
      </c>
      <c r="E95" s="6">
        <f t="shared" si="9"/>
        <v>95.337013200000001</v>
      </c>
      <c r="F95" s="6">
        <f t="shared" si="12"/>
        <v>46.03</v>
      </c>
      <c r="G95" s="6">
        <f t="shared" si="6"/>
        <v>71.985396399999999</v>
      </c>
      <c r="H95" s="6">
        <f t="shared" si="10"/>
        <v>215.08001620000002</v>
      </c>
      <c r="I95" s="6">
        <f t="shared" si="10"/>
        <v>336.37242580000003</v>
      </c>
      <c r="J95" s="6">
        <f>'Presupuesto Emporda'!I87</f>
        <v>387.51445100000001</v>
      </c>
      <c r="K95" s="6">
        <f t="shared" si="11"/>
        <v>-51.142025199999978</v>
      </c>
    </row>
    <row r="96" spans="1:11" x14ac:dyDescent="0.25">
      <c r="A96" t="s">
        <v>83</v>
      </c>
      <c r="B96" s="16">
        <v>6.6300000000000005E-3</v>
      </c>
      <c r="C96" s="6">
        <f t="shared" si="7"/>
        <v>169.05001620000002</v>
      </c>
      <c r="D96" s="6">
        <f t="shared" si="8"/>
        <v>264.38702940000002</v>
      </c>
      <c r="E96" s="6">
        <f t="shared" si="9"/>
        <v>95.337013200000001</v>
      </c>
      <c r="F96" s="6">
        <f t="shared" si="12"/>
        <v>46.03</v>
      </c>
      <c r="G96" s="6">
        <f t="shared" si="6"/>
        <v>71.985396399999999</v>
      </c>
      <c r="H96" s="6">
        <f t="shared" si="10"/>
        <v>215.08001620000002</v>
      </c>
      <c r="I96" s="6">
        <f t="shared" si="10"/>
        <v>336.37242580000003</v>
      </c>
      <c r="J96" s="6">
        <f>'Presupuesto Emporda'!I88</f>
        <v>387.51445100000001</v>
      </c>
      <c r="K96" s="6">
        <f t="shared" si="11"/>
        <v>-51.142025199999978</v>
      </c>
    </row>
    <row r="97" spans="1:11" x14ac:dyDescent="0.25">
      <c r="A97" t="s">
        <v>84</v>
      </c>
      <c r="B97" s="16">
        <v>6.6300000000000005E-3</v>
      </c>
      <c r="C97" s="6">
        <f t="shared" si="7"/>
        <v>169.05001620000002</v>
      </c>
      <c r="D97" s="6">
        <f t="shared" si="8"/>
        <v>264.38702940000002</v>
      </c>
      <c r="E97" s="6">
        <f t="shared" si="9"/>
        <v>95.337013200000001</v>
      </c>
      <c r="F97" s="6">
        <f t="shared" si="12"/>
        <v>46.03</v>
      </c>
      <c r="G97" s="6">
        <f t="shared" si="6"/>
        <v>71.985396399999999</v>
      </c>
      <c r="H97" s="6">
        <f t="shared" si="10"/>
        <v>215.08001620000002</v>
      </c>
      <c r="I97" s="6">
        <f t="shared" si="10"/>
        <v>336.37242580000003</v>
      </c>
      <c r="J97" s="6">
        <f>'Presupuesto Emporda'!I89</f>
        <v>387.51445100000001</v>
      </c>
      <c r="K97" s="6">
        <f t="shared" si="11"/>
        <v>-51.142025199999978</v>
      </c>
    </row>
    <row r="98" spans="1:11" x14ac:dyDescent="0.25">
      <c r="A98" t="s">
        <v>85</v>
      </c>
      <c r="B98" s="16">
        <v>6.6300000000000005E-3</v>
      </c>
      <c r="C98" s="6">
        <f t="shared" si="7"/>
        <v>169.05001620000002</v>
      </c>
      <c r="D98" s="6">
        <f t="shared" si="8"/>
        <v>264.38702940000002</v>
      </c>
      <c r="E98" s="6">
        <f t="shared" si="9"/>
        <v>95.337013200000001</v>
      </c>
      <c r="F98" s="6">
        <f t="shared" si="12"/>
        <v>46.03</v>
      </c>
      <c r="G98" s="6">
        <f t="shared" si="6"/>
        <v>71.985396399999999</v>
      </c>
      <c r="H98" s="6">
        <f t="shared" si="10"/>
        <v>215.08001620000002</v>
      </c>
      <c r="I98" s="6">
        <f t="shared" si="10"/>
        <v>336.37242580000003</v>
      </c>
      <c r="J98" s="6">
        <f>'Presupuesto Emporda'!I90</f>
        <v>387.51445100000001</v>
      </c>
      <c r="K98" s="6">
        <f t="shared" si="11"/>
        <v>-51.142025199999978</v>
      </c>
    </row>
    <row r="99" spans="1:11" x14ac:dyDescent="0.25">
      <c r="A99" t="s">
        <v>86</v>
      </c>
      <c r="B99" s="16">
        <v>5.0699999999999999E-3</v>
      </c>
      <c r="C99" s="6">
        <f t="shared" si="7"/>
        <v>129.2735418</v>
      </c>
      <c r="D99" s="6">
        <f t="shared" si="8"/>
        <v>202.17831659999999</v>
      </c>
      <c r="E99" s="6">
        <f t="shared" si="9"/>
        <v>72.904774799999984</v>
      </c>
      <c r="F99" s="6"/>
      <c r="G99" s="6"/>
      <c r="H99" s="6">
        <f t="shared" si="10"/>
        <v>129.2735418</v>
      </c>
      <c r="I99" s="6">
        <f t="shared" si="10"/>
        <v>202.17831659999999</v>
      </c>
      <c r="J99" s="6">
        <f>'Presupuesto Emporda'!I91</f>
        <v>232.91579999999999</v>
      </c>
      <c r="K99" s="6">
        <f t="shared" si="11"/>
        <v>-30.737483400000002</v>
      </c>
    </row>
    <row r="100" spans="1:11" x14ac:dyDescent="0.25">
      <c r="A100" t="s">
        <v>87</v>
      </c>
      <c r="B100" s="16">
        <v>6.8100000000000009E-3</v>
      </c>
      <c r="C100" s="6">
        <f t="shared" si="7"/>
        <v>173.63960940000004</v>
      </c>
      <c r="D100" s="6">
        <f t="shared" si="8"/>
        <v>271.5649578</v>
      </c>
      <c r="E100" s="6">
        <f t="shared" si="9"/>
        <v>97.925348399999962</v>
      </c>
      <c r="F100" s="6"/>
      <c r="G100" s="6"/>
      <c r="H100" s="6">
        <f t="shared" si="10"/>
        <v>173.63960940000004</v>
      </c>
      <c r="I100" s="6">
        <f t="shared" si="10"/>
        <v>271.5649578</v>
      </c>
      <c r="J100" s="6">
        <f>'Presupuesto Emporda'!I92</f>
        <v>312.85140000000007</v>
      </c>
      <c r="K100" s="6">
        <f t="shared" si="11"/>
        <v>-41.286442200000067</v>
      </c>
    </row>
    <row r="101" spans="1:11" x14ac:dyDescent="0.25">
      <c r="A101" t="s">
        <v>88</v>
      </c>
      <c r="B101" s="16">
        <v>4.9900000000000005E-3</v>
      </c>
      <c r="C101" s="6">
        <f t="shared" si="7"/>
        <v>127.23372260000002</v>
      </c>
      <c r="D101" s="6">
        <f t="shared" si="8"/>
        <v>198.98812620000001</v>
      </c>
      <c r="E101" s="6">
        <f t="shared" si="9"/>
        <v>71.754403599999989</v>
      </c>
      <c r="F101" s="6"/>
      <c r="G101" s="6"/>
      <c r="H101" s="6">
        <f t="shared" si="10"/>
        <v>127.23372260000002</v>
      </c>
      <c r="I101" s="6">
        <f t="shared" si="10"/>
        <v>198.98812620000001</v>
      </c>
      <c r="J101" s="6">
        <f>'Presupuesto Emporda'!I93</f>
        <v>229.24060000000003</v>
      </c>
      <c r="K101" s="6">
        <f t="shared" si="11"/>
        <v>-30.252473800000018</v>
      </c>
    </row>
    <row r="102" spans="1:11" x14ac:dyDescent="0.25">
      <c r="A102" t="s">
        <v>89</v>
      </c>
      <c r="B102" s="16">
        <v>5.2300000000000003E-3</v>
      </c>
      <c r="C102" s="6">
        <f t="shared" si="7"/>
        <v>133.35318020000003</v>
      </c>
      <c r="D102" s="6">
        <f t="shared" si="8"/>
        <v>208.5586974</v>
      </c>
      <c r="E102" s="6">
        <f t="shared" si="9"/>
        <v>75.205517199999974</v>
      </c>
      <c r="F102" s="6"/>
      <c r="G102" s="6"/>
      <c r="H102" s="6">
        <f t="shared" si="10"/>
        <v>133.35318020000003</v>
      </c>
      <c r="I102" s="6">
        <f t="shared" si="10"/>
        <v>208.5586974</v>
      </c>
      <c r="J102" s="6">
        <f>'Presupuesto Emporda'!I94</f>
        <v>240.26620000000003</v>
      </c>
      <c r="K102" s="6">
        <f t="shared" si="11"/>
        <v>-31.707502600000026</v>
      </c>
    </row>
    <row r="103" spans="1:11" x14ac:dyDescent="0.25">
      <c r="A103" t="s">
        <v>90</v>
      </c>
      <c r="B103" s="16">
        <v>5.2300000000000003E-3</v>
      </c>
      <c r="C103" s="6">
        <f t="shared" si="7"/>
        <v>133.35318020000003</v>
      </c>
      <c r="D103" s="6">
        <f t="shared" si="8"/>
        <v>208.5586974</v>
      </c>
      <c r="E103" s="6">
        <f t="shared" si="9"/>
        <v>75.205517199999974</v>
      </c>
      <c r="F103" s="6"/>
      <c r="G103" s="6"/>
      <c r="H103" s="6">
        <f t="shared" si="10"/>
        <v>133.35318020000003</v>
      </c>
      <c r="I103" s="6">
        <f t="shared" si="10"/>
        <v>208.5586974</v>
      </c>
      <c r="J103" s="6">
        <f>'Presupuesto Emporda'!I95</f>
        <v>240.26620000000003</v>
      </c>
      <c r="K103" s="6">
        <f t="shared" si="11"/>
        <v>-31.707502600000026</v>
      </c>
    </row>
    <row r="104" spans="1:11" x14ac:dyDescent="0.25">
      <c r="A104" t="s">
        <v>91</v>
      </c>
      <c r="B104" s="16">
        <v>5.6999999999999993E-3</v>
      </c>
      <c r="C104" s="6">
        <f t="shared" si="7"/>
        <v>145.337118</v>
      </c>
      <c r="D104" s="6">
        <f t="shared" si="8"/>
        <v>227.30106599999996</v>
      </c>
      <c r="E104" s="6">
        <f t="shared" si="9"/>
        <v>81.963947999999959</v>
      </c>
      <c r="F104" s="6"/>
      <c r="G104" s="6"/>
      <c r="H104" s="6">
        <f t="shared" si="10"/>
        <v>145.337118</v>
      </c>
      <c r="I104" s="6">
        <f t="shared" si="10"/>
        <v>227.30106599999996</v>
      </c>
      <c r="J104" s="6">
        <f>'Presupuesto Emporda'!I96</f>
        <v>261.85799999999995</v>
      </c>
      <c r="K104" s="6">
        <f t="shared" si="11"/>
        <v>-34.556933999999984</v>
      </c>
    </row>
    <row r="105" spans="1:11" x14ac:dyDescent="0.25">
      <c r="A105" t="s">
        <v>92</v>
      </c>
      <c r="B105" s="16">
        <v>4.9900000000000005E-3</v>
      </c>
      <c r="C105" s="6">
        <f t="shared" si="7"/>
        <v>127.23372260000002</v>
      </c>
      <c r="D105" s="6">
        <f t="shared" si="8"/>
        <v>198.98812620000001</v>
      </c>
      <c r="E105" s="6">
        <f t="shared" si="9"/>
        <v>71.754403599999989</v>
      </c>
      <c r="F105" s="6"/>
      <c r="G105" s="6"/>
      <c r="H105" s="6">
        <f t="shared" si="10"/>
        <v>127.23372260000002</v>
      </c>
      <c r="I105" s="6">
        <f t="shared" si="10"/>
        <v>198.98812620000001</v>
      </c>
      <c r="J105" s="6">
        <f>'Presupuesto Emporda'!I97</f>
        <v>229.24060000000003</v>
      </c>
      <c r="K105" s="6">
        <f t="shared" si="11"/>
        <v>-30.252473800000018</v>
      </c>
    </row>
    <row r="106" spans="1:11" x14ac:dyDescent="0.25">
      <c r="A106" t="s">
        <v>93</v>
      </c>
      <c r="B106" s="16">
        <v>5.2300000000000003E-3</v>
      </c>
      <c r="C106" s="6">
        <f t="shared" si="7"/>
        <v>133.35318020000003</v>
      </c>
      <c r="D106" s="6">
        <f t="shared" si="8"/>
        <v>208.5586974</v>
      </c>
      <c r="E106" s="6">
        <f t="shared" si="9"/>
        <v>75.205517199999974</v>
      </c>
      <c r="F106" s="6"/>
      <c r="G106" s="6"/>
      <c r="H106" s="6">
        <f t="shared" si="10"/>
        <v>133.35318020000003</v>
      </c>
      <c r="I106" s="6">
        <f t="shared" si="10"/>
        <v>208.5586974</v>
      </c>
      <c r="J106" s="6">
        <f>'Presupuesto Emporda'!I98</f>
        <v>240.26620000000003</v>
      </c>
      <c r="K106" s="6">
        <f t="shared" si="11"/>
        <v>-31.707502600000026</v>
      </c>
    </row>
    <row r="107" spans="1:11" x14ac:dyDescent="0.25">
      <c r="A107" t="s">
        <v>94</v>
      </c>
      <c r="B107" s="16">
        <v>5.0699999999999999E-3</v>
      </c>
      <c r="C107" s="6">
        <f t="shared" si="7"/>
        <v>129.2735418</v>
      </c>
      <c r="D107" s="6">
        <f t="shared" si="8"/>
        <v>202.17831659999999</v>
      </c>
      <c r="E107" s="6">
        <f t="shared" si="9"/>
        <v>72.904774799999984</v>
      </c>
      <c r="F107" s="6"/>
      <c r="G107" s="6"/>
      <c r="H107" s="6">
        <f t="shared" si="10"/>
        <v>129.2735418</v>
      </c>
      <c r="I107" s="6">
        <f t="shared" si="10"/>
        <v>202.17831659999999</v>
      </c>
      <c r="J107" s="6">
        <f>'Presupuesto Emporda'!I99</f>
        <v>232.91579999999999</v>
      </c>
      <c r="K107" s="6">
        <f t="shared" si="11"/>
        <v>-30.737483400000002</v>
      </c>
    </row>
    <row r="108" spans="1:11" x14ac:dyDescent="0.25">
      <c r="A108" t="s">
        <v>95</v>
      </c>
      <c r="B108" s="16">
        <v>6.8100000000000009E-3</v>
      </c>
      <c r="C108" s="6">
        <f t="shared" si="7"/>
        <v>173.63960940000004</v>
      </c>
      <c r="D108" s="6">
        <f t="shared" si="8"/>
        <v>271.5649578</v>
      </c>
      <c r="E108" s="6">
        <f t="shared" si="9"/>
        <v>97.925348399999962</v>
      </c>
      <c r="F108" s="6"/>
      <c r="G108" s="6"/>
      <c r="H108" s="6">
        <f t="shared" si="10"/>
        <v>173.63960940000004</v>
      </c>
      <c r="I108" s="6">
        <f t="shared" si="10"/>
        <v>271.5649578</v>
      </c>
      <c r="J108" s="6">
        <f>'Presupuesto Emporda'!I100</f>
        <v>312.85140000000007</v>
      </c>
      <c r="K108" s="6">
        <f t="shared" si="11"/>
        <v>-41.286442200000067</v>
      </c>
    </row>
    <row r="109" spans="1:11" x14ac:dyDescent="0.25">
      <c r="A109" t="s">
        <v>96</v>
      </c>
      <c r="B109" s="16">
        <v>8.8700000000000011E-3</v>
      </c>
      <c r="C109" s="6">
        <f t="shared" si="7"/>
        <v>226.16495380000003</v>
      </c>
      <c r="D109" s="6">
        <f t="shared" si="8"/>
        <v>353.71236060000001</v>
      </c>
      <c r="E109" s="6">
        <f t="shared" si="9"/>
        <v>127.54740679999998</v>
      </c>
      <c r="F109" s="6"/>
      <c r="G109" s="6"/>
      <c r="H109" s="6">
        <f t="shared" si="10"/>
        <v>226.16495380000003</v>
      </c>
      <c r="I109" s="6">
        <f t="shared" si="10"/>
        <v>353.71236060000001</v>
      </c>
      <c r="J109" s="6">
        <f>'Presupuesto Emporda'!I101</f>
        <v>407.48780000000005</v>
      </c>
      <c r="K109" s="6">
        <f t="shared" si="11"/>
        <v>-53.775439400000039</v>
      </c>
    </row>
    <row r="110" spans="1:11" x14ac:dyDescent="0.25">
      <c r="A110" t="s">
        <v>97</v>
      </c>
      <c r="B110" s="16">
        <v>7.1300000000000001E-3</v>
      </c>
      <c r="C110" s="6">
        <f t="shared" si="7"/>
        <v>181.79888620000003</v>
      </c>
      <c r="D110" s="6">
        <f t="shared" si="8"/>
        <v>284.32571939999997</v>
      </c>
      <c r="E110" s="6">
        <f t="shared" si="9"/>
        <v>102.52683319999994</v>
      </c>
      <c r="F110" s="6"/>
      <c r="G110" s="6"/>
      <c r="H110" s="6">
        <f t="shared" si="10"/>
        <v>181.79888620000003</v>
      </c>
      <c r="I110" s="6">
        <f t="shared" si="10"/>
        <v>284.32571939999997</v>
      </c>
      <c r="J110" s="6">
        <f>'Presupuesto Emporda'!I102</f>
        <v>327.55220000000003</v>
      </c>
      <c r="K110" s="6">
        <f t="shared" si="11"/>
        <v>-43.226480600000059</v>
      </c>
    </row>
    <row r="111" spans="1:11" x14ac:dyDescent="0.25">
      <c r="A111" t="s">
        <v>98</v>
      </c>
      <c r="B111" s="16">
        <v>5.0699999999999999E-3</v>
      </c>
      <c r="C111" s="6">
        <f t="shared" si="7"/>
        <v>129.2735418</v>
      </c>
      <c r="D111" s="6">
        <f t="shared" si="8"/>
        <v>202.17831659999999</v>
      </c>
      <c r="E111" s="6">
        <f t="shared" si="9"/>
        <v>72.904774799999984</v>
      </c>
      <c r="F111" s="6"/>
      <c r="G111" s="6"/>
      <c r="H111" s="6">
        <f t="shared" si="10"/>
        <v>129.2735418</v>
      </c>
      <c r="I111" s="6">
        <f t="shared" si="10"/>
        <v>202.17831659999999</v>
      </c>
      <c r="J111" s="6">
        <f>'Presupuesto Emporda'!I103</f>
        <v>232.91579999999999</v>
      </c>
      <c r="K111" s="6">
        <f t="shared" si="11"/>
        <v>-30.737483400000002</v>
      </c>
    </row>
    <row r="112" spans="1:11" x14ac:dyDescent="0.25">
      <c r="A112" t="s">
        <v>99</v>
      </c>
      <c r="B112" s="16">
        <v>6.8100000000000009E-3</v>
      </c>
      <c r="C112" s="6">
        <f t="shared" si="7"/>
        <v>173.63960940000004</v>
      </c>
      <c r="D112" s="6">
        <f t="shared" si="8"/>
        <v>271.5649578</v>
      </c>
      <c r="E112" s="6">
        <f t="shared" si="9"/>
        <v>97.925348399999962</v>
      </c>
      <c r="F112" s="6"/>
      <c r="G112" s="6"/>
      <c r="H112" s="6">
        <f t="shared" si="10"/>
        <v>173.63960940000004</v>
      </c>
      <c r="I112" s="6">
        <f t="shared" si="10"/>
        <v>271.5649578</v>
      </c>
      <c r="J112" s="6">
        <f>'Presupuesto Emporda'!I104</f>
        <v>312.85140000000007</v>
      </c>
      <c r="K112" s="6">
        <f t="shared" si="11"/>
        <v>-41.286442200000067</v>
      </c>
    </row>
    <row r="113" spans="1:11" x14ac:dyDescent="0.25">
      <c r="A113" t="s">
        <v>100</v>
      </c>
      <c r="B113" s="16">
        <v>5.0699999999999999E-3</v>
      </c>
      <c r="C113" s="6">
        <f t="shared" si="7"/>
        <v>129.2735418</v>
      </c>
      <c r="D113" s="6">
        <f t="shared" si="8"/>
        <v>202.17831659999999</v>
      </c>
      <c r="E113" s="6">
        <f t="shared" si="9"/>
        <v>72.904774799999984</v>
      </c>
      <c r="F113" s="6"/>
      <c r="G113" s="6"/>
      <c r="H113" s="6">
        <f t="shared" si="10"/>
        <v>129.2735418</v>
      </c>
      <c r="I113" s="6">
        <f t="shared" si="10"/>
        <v>202.17831659999999</v>
      </c>
      <c r="J113" s="6">
        <f>'Presupuesto Emporda'!I105</f>
        <v>232.91579999999999</v>
      </c>
      <c r="K113" s="6">
        <f t="shared" si="11"/>
        <v>-30.737483400000002</v>
      </c>
    </row>
    <row r="114" spans="1:11" x14ac:dyDescent="0.25">
      <c r="A114" t="s">
        <v>101</v>
      </c>
      <c r="B114" s="16">
        <v>5.2300000000000003E-3</v>
      </c>
      <c r="C114" s="6">
        <f t="shared" si="7"/>
        <v>133.35318020000003</v>
      </c>
      <c r="D114" s="6">
        <f t="shared" si="8"/>
        <v>208.5586974</v>
      </c>
      <c r="E114" s="6">
        <f t="shared" si="9"/>
        <v>75.205517199999974</v>
      </c>
      <c r="F114" s="6"/>
      <c r="G114" s="6"/>
      <c r="H114" s="6">
        <f t="shared" si="10"/>
        <v>133.35318020000003</v>
      </c>
      <c r="I114" s="6">
        <f t="shared" si="10"/>
        <v>208.5586974</v>
      </c>
      <c r="J114" s="6">
        <f>'Presupuesto Emporda'!I106</f>
        <v>240.26620000000003</v>
      </c>
      <c r="K114" s="6">
        <f t="shared" si="11"/>
        <v>-31.707502600000026</v>
      </c>
    </row>
    <row r="115" spans="1:11" x14ac:dyDescent="0.25">
      <c r="A115" t="s">
        <v>102</v>
      </c>
      <c r="B115" s="16">
        <v>5.94E-3</v>
      </c>
      <c r="C115" s="6">
        <f t="shared" si="7"/>
        <v>151.45657560000001</v>
      </c>
      <c r="D115" s="6">
        <f t="shared" si="8"/>
        <v>236.87163719999998</v>
      </c>
      <c r="E115" s="6">
        <f t="shared" si="9"/>
        <v>85.415061599999973</v>
      </c>
      <c r="F115" s="6"/>
      <c r="G115" s="6"/>
      <c r="H115" s="6">
        <f t="shared" si="10"/>
        <v>151.45657560000001</v>
      </c>
      <c r="I115" s="6">
        <f t="shared" si="10"/>
        <v>236.87163719999998</v>
      </c>
      <c r="J115" s="6">
        <f>'Presupuesto Emporda'!I107</f>
        <v>272.8836</v>
      </c>
      <c r="K115" s="6">
        <f t="shared" si="11"/>
        <v>-36.01196280000002</v>
      </c>
    </row>
    <row r="116" spans="1:11" x14ac:dyDescent="0.25">
      <c r="A116" t="s">
        <v>103</v>
      </c>
      <c r="B116" s="16">
        <v>5.0699999999999999E-3</v>
      </c>
      <c r="C116" s="6">
        <f t="shared" si="7"/>
        <v>129.2735418</v>
      </c>
      <c r="D116" s="6">
        <f t="shared" si="8"/>
        <v>202.17831659999999</v>
      </c>
      <c r="E116" s="6">
        <f t="shared" si="9"/>
        <v>72.904774799999984</v>
      </c>
      <c r="F116" s="6"/>
      <c r="G116" s="6"/>
      <c r="H116" s="6">
        <f t="shared" si="10"/>
        <v>129.2735418</v>
      </c>
      <c r="I116" s="6">
        <f t="shared" si="10"/>
        <v>202.17831659999999</v>
      </c>
      <c r="J116" s="6">
        <f>'Presupuesto Emporda'!I108</f>
        <v>232.91579999999999</v>
      </c>
      <c r="K116" s="6">
        <f t="shared" si="11"/>
        <v>-30.737483400000002</v>
      </c>
    </row>
    <row r="117" spans="1:11" x14ac:dyDescent="0.25">
      <c r="A117" t="s">
        <v>104</v>
      </c>
      <c r="B117" s="16">
        <v>6.7300000000000007E-3</v>
      </c>
      <c r="C117" s="6">
        <f t="shared" si="7"/>
        <v>171.59979020000003</v>
      </c>
      <c r="D117" s="6">
        <f t="shared" si="8"/>
        <v>268.3747674</v>
      </c>
      <c r="E117" s="6">
        <f t="shared" si="9"/>
        <v>96.774977199999967</v>
      </c>
      <c r="F117" s="6"/>
      <c r="G117" s="6"/>
      <c r="H117" s="6">
        <f t="shared" si="10"/>
        <v>171.59979020000003</v>
      </c>
      <c r="I117" s="6">
        <f t="shared" si="10"/>
        <v>268.3747674</v>
      </c>
      <c r="J117" s="6">
        <f>'Presupuesto Emporda'!I109</f>
        <v>309.17620000000005</v>
      </c>
      <c r="K117" s="6">
        <f t="shared" si="11"/>
        <v>-40.801432600000055</v>
      </c>
    </row>
    <row r="118" spans="1:11" x14ac:dyDescent="0.25">
      <c r="A118" t="s">
        <v>105</v>
      </c>
      <c r="B118" s="16">
        <v>5.2300000000000003E-3</v>
      </c>
      <c r="C118" s="6">
        <f t="shared" si="7"/>
        <v>133.35318020000003</v>
      </c>
      <c r="D118" s="6">
        <f t="shared" si="8"/>
        <v>208.5586974</v>
      </c>
      <c r="E118" s="6">
        <f t="shared" si="9"/>
        <v>75.205517199999974</v>
      </c>
      <c r="F118" s="6"/>
      <c r="G118" s="6"/>
      <c r="H118" s="6">
        <f t="shared" si="10"/>
        <v>133.35318020000003</v>
      </c>
      <c r="I118" s="6">
        <f t="shared" si="10"/>
        <v>208.5586974</v>
      </c>
      <c r="J118" s="6">
        <f>'Presupuesto Emporda'!I110</f>
        <v>240.26620000000003</v>
      </c>
      <c r="K118" s="6">
        <f t="shared" si="11"/>
        <v>-31.707502600000026</v>
      </c>
    </row>
    <row r="119" spans="1:11" x14ac:dyDescent="0.25">
      <c r="A119" t="s">
        <v>106</v>
      </c>
      <c r="B119" s="16">
        <v>5.4600000000000004E-3</v>
      </c>
      <c r="C119" s="6">
        <f t="shared" si="7"/>
        <v>139.21766040000003</v>
      </c>
      <c r="D119" s="6">
        <f t="shared" si="8"/>
        <v>217.7304948</v>
      </c>
      <c r="E119" s="6">
        <f t="shared" si="9"/>
        <v>78.512834399999974</v>
      </c>
      <c r="F119" s="6">
        <f>G227</f>
        <v>323.42</v>
      </c>
      <c r="G119" s="6">
        <f t="shared" ref="G119:G166" si="13">F119*1.56388</f>
        <v>505.79006959999998</v>
      </c>
      <c r="H119" s="6">
        <f t="shared" si="10"/>
        <v>462.63766040000007</v>
      </c>
      <c r="I119" s="6">
        <f t="shared" si="10"/>
        <v>723.52056440000001</v>
      </c>
      <c r="J119" s="6">
        <f>'Presupuesto Emporda'!I111</f>
        <v>833.53821400000004</v>
      </c>
      <c r="K119" s="6">
        <f t="shared" si="11"/>
        <v>-110.01764960000003</v>
      </c>
    </row>
    <row r="120" spans="1:11" x14ac:dyDescent="0.25">
      <c r="A120" t="s">
        <v>107</v>
      </c>
      <c r="B120" s="16">
        <v>5.3900000000000007E-3</v>
      </c>
      <c r="C120" s="6">
        <f t="shared" si="7"/>
        <v>137.43281860000002</v>
      </c>
      <c r="D120" s="6">
        <f t="shared" si="8"/>
        <v>214.93907820000001</v>
      </c>
      <c r="E120" s="6">
        <f t="shared" si="9"/>
        <v>77.506259599999993</v>
      </c>
      <c r="F120" s="6">
        <f t="shared" ref="F120:F166" si="14">G228</f>
        <v>66.430000000000007</v>
      </c>
      <c r="G120" s="6">
        <f t="shared" si="13"/>
        <v>103.8885484</v>
      </c>
      <c r="H120" s="6">
        <f t="shared" si="10"/>
        <v>203.86281860000003</v>
      </c>
      <c r="I120" s="6">
        <f t="shared" si="10"/>
        <v>318.82762660000003</v>
      </c>
      <c r="J120" s="6">
        <f>'Presupuesto Emporda'!I112</f>
        <v>367.30353100000002</v>
      </c>
      <c r="K120" s="6">
        <f t="shared" si="11"/>
        <v>-48.47590439999999</v>
      </c>
    </row>
    <row r="121" spans="1:11" x14ac:dyDescent="0.25">
      <c r="A121" t="s">
        <v>108</v>
      </c>
      <c r="B121" s="16">
        <v>5.3900000000000007E-3</v>
      </c>
      <c r="C121" s="6">
        <f t="shared" si="7"/>
        <v>137.43281860000002</v>
      </c>
      <c r="D121" s="6">
        <f t="shared" si="8"/>
        <v>214.93907820000001</v>
      </c>
      <c r="E121" s="6">
        <f t="shared" si="9"/>
        <v>77.506259599999993</v>
      </c>
      <c r="F121" s="6">
        <f t="shared" si="14"/>
        <v>66.430000000000007</v>
      </c>
      <c r="G121" s="6">
        <f t="shared" si="13"/>
        <v>103.8885484</v>
      </c>
      <c r="H121" s="6">
        <f t="shared" si="10"/>
        <v>203.86281860000003</v>
      </c>
      <c r="I121" s="6">
        <f t="shared" si="10"/>
        <v>318.82762660000003</v>
      </c>
      <c r="J121" s="6">
        <f>'Presupuesto Emporda'!I113</f>
        <v>367.30353100000002</v>
      </c>
      <c r="K121" s="6">
        <f t="shared" si="11"/>
        <v>-48.47590439999999</v>
      </c>
    </row>
    <row r="122" spans="1:11" x14ac:dyDescent="0.25">
      <c r="A122" t="s">
        <v>109</v>
      </c>
      <c r="B122" s="16">
        <v>5.3900000000000007E-3</v>
      </c>
      <c r="C122" s="6">
        <f t="shared" si="7"/>
        <v>137.43281860000002</v>
      </c>
      <c r="D122" s="6">
        <f t="shared" si="8"/>
        <v>214.93907820000001</v>
      </c>
      <c r="E122" s="6">
        <f t="shared" si="9"/>
        <v>77.506259599999993</v>
      </c>
      <c r="F122" s="6">
        <f t="shared" si="14"/>
        <v>66.430000000000007</v>
      </c>
      <c r="G122" s="6">
        <f t="shared" si="13"/>
        <v>103.8885484</v>
      </c>
      <c r="H122" s="6">
        <f t="shared" si="10"/>
        <v>203.86281860000003</v>
      </c>
      <c r="I122" s="6">
        <f t="shared" si="10"/>
        <v>318.82762660000003</v>
      </c>
      <c r="J122" s="6">
        <f>'Presupuesto Emporda'!I114</f>
        <v>367.30353100000002</v>
      </c>
      <c r="K122" s="6">
        <f t="shared" si="11"/>
        <v>-48.47590439999999</v>
      </c>
    </row>
    <row r="123" spans="1:11" x14ac:dyDescent="0.25">
      <c r="A123" t="s">
        <v>110</v>
      </c>
      <c r="B123" s="16">
        <v>5.3900000000000007E-3</v>
      </c>
      <c r="C123" s="6">
        <f t="shared" si="7"/>
        <v>137.43281860000002</v>
      </c>
      <c r="D123" s="6">
        <f t="shared" si="8"/>
        <v>214.93907820000001</v>
      </c>
      <c r="E123" s="6">
        <f t="shared" si="9"/>
        <v>77.506259599999993</v>
      </c>
      <c r="F123" s="6">
        <f t="shared" si="14"/>
        <v>323.42</v>
      </c>
      <c r="G123" s="6">
        <f t="shared" si="13"/>
        <v>505.79006959999998</v>
      </c>
      <c r="H123" s="6">
        <f t="shared" si="10"/>
        <v>460.85281860000003</v>
      </c>
      <c r="I123" s="6">
        <f t="shared" si="10"/>
        <v>720.72914779999996</v>
      </c>
      <c r="J123" s="6">
        <f>'Presupuesto Emporda'!I115</f>
        <v>830.32241400000009</v>
      </c>
      <c r="K123" s="6">
        <f t="shared" si="11"/>
        <v>-109.59326620000013</v>
      </c>
    </row>
    <row r="124" spans="1:11" x14ac:dyDescent="0.25">
      <c r="A124" t="s">
        <v>111</v>
      </c>
      <c r="B124" s="16">
        <v>5.3900000000000007E-3</v>
      </c>
      <c r="C124" s="6">
        <f t="shared" si="7"/>
        <v>137.43281860000002</v>
      </c>
      <c r="D124" s="6">
        <f t="shared" si="8"/>
        <v>214.93907820000001</v>
      </c>
      <c r="E124" s="6">
        <f t="shared" si="9"/>
        <v>77.506259599999993</v>
      </c>
      <c r="F124" s="6">
        <f t="shared" si="14"/>
        <v>66.430000000000007</v>
      </c>
      <c r="G124" s="6">
        <f t="shared" si="13"/>
        <v>103.8885484</v>
      </c>
      <c r="H124" s="6">
        <f t="shared" si="10"/>
        <v>203.86281860000003</v>
      </c>
      <c r="I124" s="6">
        <f t="shared" si="10"/>
        <v>318.82762660000003</v>
      </c>
      <c r="J124" s="6">
        <f>'Presupuesto Emporda'!I116</f>
        <v>367.30353100000002</v>
      </c>
      <c r="K124" s="6">
        <f t="shared" si="11"/>
        <v>-48.47590439999999</v>
      </c>
    </row>
    <row r="125" spans="1:11" x14ac:dyDescent="0.25">
      <c r="A125" t="s">
        <v>112</v>
      </c>
      <c r="B125" s="16">
        <v>5.4600000000000004E-3</v>
      </c>
      <c r="C125" s="6">
        <f t="shared" si="7"/>
        <v>139.21766040000003</v>
      </c>
      <c r="D125" s="6">
        <f t="shared" si="8"/>
        <v>217.7304948</v>
      </c>
      <c r="E125" s="6">
        <f t="shared" si="9"/>
        <v>78.512834399999974</v>
      </c>
      <c r="F125" s="6">
        <f t="shared" si="14"/>
        <v>66.430000000000007</v>
      </c>
      <c r="G125" s="6">
        <f t="shared" si="13"/>
        <v>103.8885484</v>
      </c>
      <c r="H125" s="6">
        <f t="shared" si="10"/>
        <v>205.64766040000003</v>
      </c>
      <c r="I125" s="6">
        <f t="shared" si="10"/>
        <v>321.61904320000002</v>
      </c>
      <c r="J125" s="6">
        <f>'Presupuesto Emporda'!I117</f>
        <v>370.51933100000002</v>
      </c>
      <c r="K125" s="6">
        <f t="shared" si="11"/>
        <v>-48.900287800000001</v>
      </c>
    </row>
    <row r="126" spans="1:11" x14ac:dyDescent="0.25">
      <c r="A126" t="s">
        <v>113</v>
      </c>
      <c r="B126" s="16">
        <v>5.4600000000000004E-3</v>
      </c>
      <c r="C126" s="6">
        <f t="shared" si="7"/>
        <v>139.21766040000003</v>
      </c>
      <c r="D126" s="6">
        <f t="shared" si="8"/>
        <v>217.7304948</v>
      </c>
      <c r="E126" s="6">
        <f t="shared" si="9"/>
        <v>78.512834399999974</v>
      </c>
      <c r="F126" s="6">
        <f t="shared" si="14"/>
        <v>66.430000000000007</v>
      </c>
      <c r="G126" s="6">
        <f t="shared" si="13"/>
        <v>103.8885484</v>
      </c>
      <c r="H126" s="6">
        <f t="shared" si="10"/>
        <v>205.64766040000003</v>
      </c>
      <c r="I126" s="6">
        <f t="shared" si="10"/>
        <v>321.61904320000002</v>
      </c>
      <c r="J126" s="6">
        <f>'Presupuesto Emporda'!I118</f>
        <v>370.51933100000002</v>
      </c>
      <c r="K126" s="6">
        <f t="shared" si="11"/>
        <v>-48.900287800000001</v>
      </c>
    </row>
    <row r="127" spans="1:11" x14ac:dyDescent="0.25">
      <c r="A127" t="s">
        <v>114</v>
      </c>
      <c r="B127" s="16">
        <v>5.3900000000000007E-3</v>
      </c>
      <c r="C127" s="6">
        <f t="shared" si="7"/>
        <v>137.43281860000002</v>
      </c>
      <c r="D127" s="6">
        <f t="shared" si="8"/>
        <v>214.93907820000001</v>
      </c>
      <c r="E127" s="6">
        <f t="shared" si="9"/>
        <v>77.506259599999993</v>
      </c>
      <c r="F127" s="6">
        <f t="shared" si="14"/>
        <v>66.430000000000007</v>
      </c>
      <c r="G127" s="6">
        <f t="shared" si="13"/>
        <v>103.8885484</v>
      </c>
      <c r="H127" s="6">
        <f t="shared" si="10"/>
        <v>203.86281860000003</v>
      </c>
      <c r="I127" s="6">
        <f t="shared" si="10"/>
        <v>318.82762660000003</v>
      </c>
      <c r="J127" s="6">
        <f>'Presupuesto Emporda'!I119</f>
        <v>367.30353100000002</v>
      </c>
      <c r="K127" s="6">
        <f t="shared" si="11"/>
        <v>-48.47590439999999</v>
      </c>
    </row>
    <row r="128" spans="1:11" x14ac:dyDescent="0.25">
      <c r="A128" t="s">
        <v>115</v>
      </c>
      <c r="B128" s="16">
        <v>5.3900000000000007E-3</v>
      </c>
      <c r="C128" s="6">
        <f t="shared" si="7"/>
        <v>137.43281860000002</v>
      </c>
      <c r="D128" s="6">
        <f t="shared" si="8"/>
        <v>214.93907820000001</v>
      </c>
      <c r="E128" s="6">
        <f t="shared" si="9"/>
        <v>77.506259599999993</v>
      </c>
      <c r="F128" s="6">
        <f t="shared" si="14"/>
        <v>66.430000000000007</v>
      </c>
      <c r="G128" s="6">
        <f t="shared" si="13"/>
        <v>103.8885484</v>
      </c>
      <c r="H128" s="6">
        <f t="shared" si="10"/>
        <v>203.86281860000003</v>
      </c>
      <c r="I128" s="6">
        <f t="shared" si="10"/>
        <v>318.82762660000003</v>
      </c>
      <c r="J128" s="6">
        <f>'Presupuesto Emporda'!I120</f>
        <v>367.30353100000002</v>
      </c>
      <c r="K128" s="6">
        <f t="shared" si="11"/>
        <v>-48.47590439999999</v>
      </c>
    </row>
    <row r="129" spans="1:11" x14ac:dyDescent="0.25">
      <c r="A129" t="s">
        <v>116</v>
      </c>
      <c r="B129" s="16">
        <v>5.3900000000000007E-3</v>
      </c>
      <c r="C129" s="6">
        <f t="shared" si="7"/>
        <v>137.43281860000002</v>
      </c>
      <c r="D129" s="6">
        <f t="shared" si="8"/>
        <v>214.93907820000001</v>
      </c>
      <c r="E129" s="6">
        <f t="shared" si="9"/>
        <v>77.506259599999993</v>
      </c>
      <c r="F129" s="6">
        <f t="shared" si="14"/>
        <v>66.430000000000007</v>
      </c>
      <c r="G129" s="6">
        <f t="shared" si="13"/>
        <v>103.8885484</v>
      </c>
      <c r="H129" s="6">
        <f t="shared" si="10"/>
        <v>203.86281860000003</v>
      </c>
      <c r="I129" s="6">
        <f t="shared" si="10"/>
        <v>318.82762660000003</v>
      </c>
      <c r="J129" s="6">
        <f>'Presupuesto Emporda'!I121</f>
        <v>367.30353100000002</v>
      </c>
      <c r="K129" s="6">
        <f t="shared" si="11"/>
        <v>-48.47590439999999</v>
      </c>
    </row>
    <row r="130" spans="1:11" x14ac:dyDescent="0.25">
      <c r="A130" t="s">
        <v>117</v>
      </c>
      <c r="B130" s="16">
        <v>5.3900000000000007E-3</v>
      </c>
      <c r="C130" s="6">
        <f t="shared" si="7"/>
        <v>137.43281860000002</v>
      </c>
      <c r="D130" s="6">
        <f t="shared" si="8"/>
        <v>214.93907820000001</v>
      </c>
      <c r="E130" s="6">
        <f t="shared" si="9"/>
        <v>77.506259599999993</v>
      </c>
      <c r="F130" s="6">
        <f t="shared" si="14"/>
        <v>66.430000000000007</v>
      </c>
      <c r="G130" s="6">
        <f t="shared" si="13"/>
        <v>103.8885484</v>
      </c>
      <c r="H130" s="6">
        <f t="shared" si="10"/>
        <v>203.86281860000003</v>
      </c>
      <c r="I130" s="6">
        <f t="shared" si="10"/>
        <v>318.82762660000003</v>
      </c>
      <c r="J130" s="6">
        <f>'Presupuesto Emporda'!I122</f>
        <v>367.30353100000002</v>
      </c>
      <c r="K130" s="6">
        <f t="shared" si="11"/>
        <v>-48.47590439999999</v>
      </c>
    </row>
    <row r="131" spans="1:11" x14ac:dyDescent="0.25">
      <c r="A131" t="s">
        <v>118</v>
      </c>
      <c r="B131" s="16">
        <v>5.3900000000000007E-3</v>
      </c>
      <c r="C131" s="6">
        <f t="shared" si="7"/>
        <v>137.43281860000002</v>
      </c>
      <c r="D131" s="6">
        <f t="shared" si="8"/>
        <v>214.93907820000001</v>
      </c>
      <c r="E131" s="6">
        <f t="shared" si="9"/>
        <v>77.506259599999993</v>
      </c>
      <c r="F131" s="6">
        <f t="shared" si="14"/>
        <v>323.42</v>
      </c>
      <c r="G131" s="6">
        <f t="shared" si="13"/>
        <v>505.79006959999998</v>
      </c>
      <c r="H131" s="6">
        <f t="shared" si="10"/>
        <v>460.85281860000003</v>
      </c>
      <c r="I131" s="6">
        <f t="shared" si="10"/>
        <v>720.72914779999996</v>
      </c>
      <c r="J131" s="6">
        <f>'Presupuesto Emporda'!I123</f>
        <v>830.32241400000009</v>
      </c>
      <c r="K131" s="6">
        <f t="shared" si="11"/>
        <v>-109.59326620000013</v>
      </c>
    </row>
    <row r="132" spans="1:11" x14ac:dyDescent="0.25">
      <c r="A132" t="s">
        <v>119</v>
      </c>
      <c r="B132" s="16">
        <v>5.4600000000000004E-3</v>
      </c>
      <c r="C132" s="6">
        <f t="shared" si="7"/>
        <v>139.21766040000003</v>
      </c>
      <c r="D132" s="6">
        <f t="shared" si="8"/>
        <v>217.7304948</v>
      </c>
      <c r="E132" s="6">
        <f t="shared" si="9"/>
        <v>78.512834399999974</v>
      </c>
      <c r="F132" s="6">
        <f t="shared" si="14"/>
        <v>323.42</v>
      </c>
      <c r="G132" s="6">
        <f t="shared" si="13"/>
        <v>505.79006959999998</v>
      </c>
      <c r="H132" s="6">
        <f t="shared" si="10"/>
        <v>462.63766040000007</v>
      </c>
      <c r="I132" s="6">
        <f t="shared" si="10"/>
        <v>723.52056440000001</v>
      </c>
      <c r="J132" s="6">
        <f>'Presupuesto Emporda'!I124</f>
        <v>833.53821400000004</v>
      </c>
      <c r="K132" s="6">
        <f t="shared" si="11"/>
        <v>-110.01764960000003</v>
      </c>
    </row>
    <row r="133" spans="1:11" x14ac:dyDescent="0.25">
      <c r="A133" t="s">
        <v>120</v>
      </c>
      <c r="B133" s="16">
        <v>5.4600000000000004E-3</v>
      </c>
      <c r="C133" s="6">
        <f t="shared" si="7"/>
        <v>139.21766040000003</v>
      </c>
      <c r="D133" s="6">
        <f t="shared" si="8"/>
        <v>217.7304948</v>
      </c>
      <c r="E133" s="6">
        <f t="shared" si="9"/>
        <v>78.512834399999974</v>
      </c>
      <c r="F133" s="6">
        <f t="shared" si="14"/>
        <v>66.430000000000007</v>
      </c>
      <c r="G133" s="6">
        <f t="shared" si="13"/>
        <v>103.8885484</v>
      </c>
      <c r="H133" s="6">
        <f t="shared" si="10"/>
        <v>205.64766040000003</v>
      </c>
      <c r="I133" s="6">
        <f t="shared" si="10"/>
        <v>321.61904320000002</v>
      </c>
      <c r="J133" s="6">
        <f>'Presupuesto Emporda'!I125</f>
        <v>370.51933100000002</v>
      </c>
      <c r="K133" s="6">
        <f t="shared" si="11"/>
        <v>-48.900287800000001</v>
      </c>
    </row>
    <row r="134" spans="1:11" x14ac:dyDescent="0.25">
      <c r="A134" t="s">
        <v>121</v>
      </c>
      <c r="B134" s="16">
        <v>5.3900000000000007E-3</v>
      </c>
      <c r="C134" s="6">
        <f t="shared" si="7"/>
        <v>137.43281860000002</v>
      </c>
      <c r="D134" s="6">
        <f t="shared" si="8"/>
        <v>214.93907820000001</v>
      </c>
      <c r="E134" s="6">
        <f t="shared" si="9"/>
        <v>77.506259599999993</v>
      </c>
      <c r="F134" s="6">
        <f t="shared" si="14"/>
        <v>323.42</v>
      </c>
      <c r="G134" s="6">
        <f t="shared" si="13"/>
        <v>505.79006959999998</v>
      </c>
      <c r="H134" s="6">
        <f t="shared" si="10"/>
        <v>460.85281860000003</v>
      </c>
      <c r="I134" s="6">
        <f t="shared" si="10"/>
        <v>720.72914779999996</v>
      </c>
      <c r="J134" s="6">
        <f>'Presupuesto Emporda'!I126</f>
        <v>830.32241400000009</v>
      </c>
      <c r="K134" s="6">
        <f t="shared" si="11"/>
        <v>-109.59326620000013</v>
      </c>
    </row>
    <row r="135" spans="1:11" x14ac:dyDescent="0.25">
      <c r="A135" t="s">
        <v>122</v>
      </c>
      <c r="B135" s="16">
        <v>5.3900000000000007E-3</v>
      </c>
      <c r="C135" s="6">
        <f t="shared" si="7"/>
        <v>137.43281860000002</v>
      </c>
      <c r="D135" s="6">
        <f t="shared" si="8"/>
        <v>214.93907820000001</v>
      </c>
      <c r="E135" s="6">
        <f t="shared" si="9"/>
        <v>77.506259599999993</v>
      </c>
      <c r="F135" s="6">
        <f t="shared" si="14"/>
        <v>66.430000000000007</v>
      </c>
      <c r="G135" s="6">
        <f t="shared" si="13"/>
        <v>103.8885484</v>
      </c>
      <c r="H135" s="6">
        <f t="shared" si="10"/>
        <v>203.86281860000003</v>
      </c>
      <c r="I135" s="6">
        <f t="shared" si="10"/>
        <v>318.82762660000003</v>
      </c>
      <c r="J135" s="6">
        <f>'Presupuesto Emporda'!I127</f>
        <v>367.30353100000002</v>
      </c>
      <c r="K135" s="6">
        <f t="shared" si="11"/>
        <v>-48.47590439999999</v>
      </c>
    </row>
    <row r="136" spans="1:11" x14ac:dyDescent="0.25">
      <c r="A136" t="s">
        <v>123</v>
      </c>
      <c r="B136" s="16">
        <v>5.3900000000000007E-3</v>
      </c>
      <c r="C136" s="6">
        <f t="shared" si="7"/>
        <v>137.43281860000002</v>
      </c>
      <c r="D136" s="6">
        <f t="shared" si="8"/>
        <v>214.93907820000001</v>
      </c>
      <c r="E136" s="6">
        <f t="shared" si="9"/>
        <v>77.506259599999993</v>
      </c>
      <c r="F136" s="6">
        <f t="shared" si="14"/>
        <v>66.430000000000007</v>
      </c>
      <c r="G136" s="6">
        <f t="shared" si="13"/>
        <v>103.8885484</v>
      </c>
      <c r="H136" s="6">
        <f t="shared" si="10"/>
        <v>203.86281860000003</v>
      </c>
      <c r="I136" s="6">
        <f t="shared" si="10"/>
        <v>318.82762660000003</v>
      </c>
      <c r="J136" s="6">
        <f>'Presupuesto Emporda'!I128</f>
        <v>367.30353100000002</v>
      </c>
      <c r="K136" s="6">
        <f t="shared" si="11"/>
        <v>-48.47590439999999</v>
      </c>
    </row>
    <row r="137" spans="1:11" x14ac:dyDescent="0.25">
      <c r="A137" t="s">
        <v>124</v>
      </c>
      <c r="B137" s="16">
        <v>5.3900000000000007E-3</v>
      </c>
      <c r="C137" s="6">
        <f t="shared" si="7"/>
        <v>137.43281860000002</v>
      </c>
      <c r="D137" s="6">
        <f t="shared" si="8"/>
        <v>214.93907820000001</v>
      </c>
      <c r="E137" s="6">
        <f t="shared" si="9"/>
        <v>77.506259599999993</v>
      </c>
      <c r="F137" s="6">
        <f t="shared" si="14"/>
        <v>323.42</v>
      </c>
      <c r="G137" s="6">
        <f t="shared" si="13"/>
        <v>505.79006959999998</v>
      </c>
      <c r="H137" s="6">
        <f t="shared" si="10"/>
        <v>460.85281860000003</v>
      </c>
      <c r="I137" s="6">
        <f t="shared" si="10"/>
        <v>720.72914779999996</v>
      </c>
      <c r="J137" s="6">
        <f>'Presupuesto Emporda'!I129</f>
        <v>830.32241400000009</v>
      </c>
      <c r="K137" s="6">
        <f t="shared" si="11"/>
        <v>-109.59326620000013</v>
      </c>
    </row>
    <row r="138" spans="1:11" x14ac:dyDescent="0.25">
      <c r="A138" t="s">
        <v>125</v>
      </c>
      <c r="B138" s="16">
        <v>5.3900000000000007E-3</v>
      </c>
      <c r="C138" s="6">
        <f t="shared" si="7"/>
        <v>137.43281860000002</v>
      </c>
      <c r="D138" s="6">
        <f t="shared" si="8"/>
        <v>214.93907820000001</v>
      </c>
      <c r="E138" s="6">
        <f t="shared" si="9"/>
        <v>77.506259599999993</v>
      </c>
      <c r="F138" s="6">
        <f t="shared" si="14"/>
        <v>66.430000000000007</v>
      </c>
      <c r="G138" s="6">
        <f t="shared" si="13"/>
        <v>103.8885484</v>
      </c>
      <c r="H138" s="6">
        <f t="shared" si="10"/>
        <v>203.86281860000003</v>
      </c>
      <c r="I138" s="6">
        <f t="shared" si="10"/>
        <v>318.82762660000003</v>
      </c>
      <c r="J138" s="6">
        <f>'Presupuesto Emporda'!I130</f>
        <v>367.30353100000002</v>
      </c>
      <c r="K138" s="6">
        <f t="shared" si="11"/>
        <v>-48.47590439999999</v>
      </c>
    </row>
    <row r="139" spans="1:11" x14ac:dyDescent="0.25">
      <c r="A139" t="s">
        <v>126</v>
      </c>
      <c r="B139" s="16">
        <v>5.4600000000000004E-3</v>
      </c>
      <c r="C139" s="6">
        <f t="shared" si="7"/>
        <v>139.21766040000003</v>
      </c>
      <c r="D139" s="6">
        <f t="shared" si="8"/>
        <v>217.7304948</v>
      </c>
      <c r="E139" s="6">
        <f t="shared" si="9"/>
        <v>78.512834399999974</v>
      </c>
      <c r="F139" s="6">
        <f t="shared" si="14"/>
        <v>323.42</v>
      </c>
      <c r="G139" s="6">
        <f t="shared" si="13"/>
        <v>505.79006959999998</v>
      </c>
      <c r="H139" s="6">
        <f t="shared" si="10"/>
        <v>462.63766040000007</v>
      </c>
      <c r="I139" s="6">
        <f t="shared" si="10"/>
        <v>723.52056440000001</v>
      </c>
      <c r="J139" s="6">
        <f>'Presupuesto Emporda'!I131</f>
        <v>833.53821400000004</v>
      </c>
      <c r="K139" s="6">
        <f t="shared" si="11"/>
        <v>-110.01764960000003</v>
      </c>
    </row>
    <row r="140" spans="1:11" x14ac:dyDescent="0.25">
      <c r="A140" t="s">
        <v>127</v>
      </c>
      <c r="B140" s="16">
        <v>5.4600000000000004E-3</v>
      </c>
      <c r="C140" s="6">
        <f t="shared" si="7"/>
        <v>139.21766040000003</v>
      </c>
      <c r="D140" s="6">
        <f t="shared" si="8"/>
        <v>217.7304948</v>
      </c>
      <c r="E140" s="6">
        <f t="shared" si="9"/>
        <v>78.512834399999974</v>
      </c>
      <c r="F140" s="6">
        <f t="shared" si="14"/>
        <v>323.42</v>
      </c>
      <c r="G140" s="6">
        <f t="shared" si="13"/>
        <v>505.79006959999998</v>
      </c>
      <c r="H140" s="6">
        <f t="shared" si="10"/>
        <v>462.63766040000007</v>
      </c>
      <c r="I140" s="6">
        <f t="shared" si="10"/>
        <v>723.52056440000001</v>
      </c>
      <c r="J140" s="6">
        <f>'Presupuesto Emporda'!I132</f>
        <v>833.53821400000004</v>
      </c>
      <c r="K140" s="6">
        <f t="shared" si="11"/>
        <v>-110.01764960000003</v>
      </c>
    </row>
    <row r="141" spans="1:11" x14ac:dyDescent="0.25">
      <c r="A141" t="s">
        <v>128</v>
      </c>
      <c r="B141" s="16">
        <v>5.3900000000000007E-3</v>
      </c>
      <c r="C141" s="6">
        <f t="shared" si="7"/>
        <v>137.43281860000002</v>
      </c>
      <c r="D141" s="6">
        <f t="shared" si="8"/>
        <v>214.93907820000001</v>
      </c>
      <c r="E141" s="6">
        <f t="shared" si="9"/>
        <v>77.506259599999993</v>
      </c>
      <c r="F141" s="6">
        <f t="shared" si="14"/>
        <v>323.42</v>
      </c>
      <c r="G141" s="6">
        <f t="shared" si="13"/>
        <v>505.79006959999998</v>
      </c>
      <c r="H141" s="6">
        <f t="shared" si="10"/>
        <v>460.85281860000003</v>
      </c>
      <c r="I141" s="6">
        <f t="shared" si="10"/>
        <v>720.72914779999996</v>
      </c>
      <c r="J141" s="6">
        <f>'Presupuesto Emporda'!I133</f>
        <v>830.32241400000009</v>
      </c>
      <c r="K141" s="6">
        <f t="shared" si="11"/>
        <v>-109.59326620000013</v>
      </c>
    </row>
    <row r="142" spans="1:11" x14ac:dyDescent="0.25">
      <c r="A142" t="s">
        <v>129</v>
      </c>
      <c r="B142" s="16">
        <v>5.3900000000000007E-3</v>
      </c>
      <c r="C142" s="6">
        <f t="shared" si="7"/>
        <v>137.43281860000002</v>
      </c>
      <c r="D142" s="6">
        <f t="shared" si="8"/>
        <v>214.93907820000001</v>
      </c>
      <c r="E142" s="6">
        <f t="shared" si="9"/>
        <v>77.506259599999993</v>
      </c>
      <c r="F142" s="6">
        <f t="shared" si="14"/>
        <v>323.42</v>
      </c>
      <c r="G142" s="6">
        <f t="shared" si="13"/>
        <v>505.79006959999998</v>
      </c>
      <c r="H142" s="6">
        <f t="shared" si="10"/>
        <v>460.85281860000003</v>
      </c>
      <c r="I142" s="6">
        <f t="shared" si="10"/>
        <v>720.72914779999996</v>
      </c>
      <c r="J142" s="6">
        <f>'Presupuesto Emporda'!I134</f>
        <v>830.32241400000009</v>
      </c>
      <c r="K142" s="6">
        <f t="shared" si="11"/>
        <v>-109.59326620000013</v>
      </c>
    </row>
    <row r="143" spans="1:11" x14ac:dyDescent="0.25">
      <c r="A143" t="s">
        <v>130</v>
      </c>
      <c r="B143" s="16">
        <v>5.3900000000000007E-3</v>
      </c>
      <c r="C143" s="6">
        <f t="shared" ref="C143:C166" si="15">25497.74*B143</f>
        <v>137.43281860000002</v>
      </c>
      <c r="D143" s="6">
        <f t="shared" ref="D143:D166" si="16">39877.38*B143</f>
        <v>214.93907820000001</v>
      </c>
      <c r="E143" s="6">
        <f t="shared" ref="E143:E166" si="17">D143-C143</f>
        <v>77.506259599999993</v>
      </c>
      <c r="F143" s="6">
        <f t="shared" si="14"/>
        <v>323.42</v>
      </c>
      <c r="G143" s="6">
        <f t="shared" si="13"/>
        <v>505.79006959999998</v>
      </c>
      <c r="H143" s="6">
        <f t="shared" ref="H143:I166" si="18">C143+F143</f>
        <v>460.85281860000003</v>
      </c>
      <c r="I143" s="6">
        <f t="shared" si="18"/>
        <v>720.72914779999996</v>
      </c>
      <c r="J143" s="6">
        <f>'Presupuesto Emporda'!I135</f>
        <v>830.32241400000009</v>
      </c>
      <c r="K143" s="6">
        <f t="shared" ref="K143:K166" si="19">I143-J143</f>
        <v>-109.59326620000013</v>
      </c>
    </row>
    <row r="144" spans="1:11" x14ac:dyDescent="0.25">
      <c r="A144" t="s">
        <v>131</v>
      </c>
      <c r="B144" s="16">
        <v>5.3900000000000007E-3</v>
      </c>
      <c r="C144" s="6">
        <f t="shared" si="15"/>
        <v>137.43281860000002</v>
      </c>
      <c r="D144" s="6">
        <f t="shared" si="16"/>
        <v>214.93907820000001</v>
      </c>
      <c r="E144" s="6">
        <f t="shared" si="17"/>
        <v>77.506259599999993</v>
      </c>
      <c r="F144" s="6">
        <f t="shared" si="14"/>
        <v>323.42</v>
      </c>
      <c r="G144" s="6">
        <f t="shared" si="13"/>
        <v>505.79006959999998</v>
      </c>
      <c r="H144" s="6">
        <f t="shared" si="18"/>
        <v>460.85281860000003</v>
      </c>
      <c r="I144" s="6">
        <f t="shared" si="18"/>
        <v>720.72914779999996</v>
      </c>
      <c r="J144" s="6">
        <f>'Presupuesto Emporda'!I136</f>
        <v>830.32241400000009</v>
      </c>
      <c r="K144" s="6">
        <f t="shared" si="19"/>
        <v>-109.59326620000013</v>
      </c>
    </row>
    <row r="145" spans="1:11" x14ac:dyDescent="0.25">
      <c r="A145" t="s">
        <v>132</v>
      </c>
      <c r="B145" s="16">
        <v>5.3900000000000007E-3</v>
      </c>
      <c r="C145" s="6">
        <f t="shared" si="15"/>
        <v>137.43281860000002</v>
      </c>
      <c r="D145" s="6">
        <f t="shared" si="16"/>
        <v>214.93907820000001</v>
      </c>
      <c r="E145" s="6">
        <f t="shared" si="17"/>
        <v>77.506259599999993</v>
      </c>
      <c r="F145" s="6">
        <f t="shared" si="14"/>
        <v>323.42</v>
      </c>
      <c r="G145" s="6">
        <f t="shared" si="13"/>
        <v>505.79006959999998</v>
      </c>
      <c r="H145" s="6">
        <f t="shared" si="18"/>
        <v>460.85281860000003</v>
      </c>
      <c r="I145" s="6">
        <f t="shared" si="18"/>
        <v>720.72914779999996</v>
      </c>
      <c r="J145" s="6">
        <f>'Presupuesto Emporda'!I137</f>
        <v>830.32241400000009</v>
      </c>
      <c r="K145" s="6">
        <f t="shared" si="19"/>
        <v>-109.59326620000013</v>
      </c>
    </row>
    <row r="146" spans="1:11" x14ac:dyDescent="0.25">
      <c r="A146" t="s">
        <v>133</v>
      </c>
      <c r="B146" s="16">
        <v>5.3900000000000007E-3</v>
      </c>
      <c r="C146" s="6">
        <f t="shared" si="15"/>
        <v>137.43281860000002</v>
      </c>
      <c r="D146" s="6">
        <f t="shared" si="16"/>
        <v>214.93907820000001</v>
      </c>
      <c r="E146" s="6">
        <f t="shared" si="17"/>
        <v>77.506259599999993</v>
      </c>
      <c r="F146" s="6">
        <f t="shared" si="14"/>
        <v>66.430000000000007</v>
      </c>
      <c r="G146" s="6">
        <f t="shared" si="13"/>
        <v>103.8885484</v>
      </c>
      <c r="H146" s="6">
        <f t="shared" si="18"/>
        <v>203.86281860000003</v>
      </c>
      <c r="I146" s="6">
        <f t="shared" si="18"/>
        <v>318.82762660000003</v>
      </c>
      <c r="J146" s="6">
        <f>'Presupuesto Emporda'!I138</f>
        <v>367.30353100000002</v>
      </c>
      <c r="K146" s="6">
        <f t="shared" si="19"/>
        <v>-48.47590439999999</v>
      </c>
    </row>
    <row r="147" spans="1:11" x14ac:dyDescent="0.25">
      <c r="A147" t="s">
        <v>134</v>
      </c>
      <c r="B147" s="16">
        <v>5.3900000000000007E-3</v>
      </c>
      <c r="C147" s="6">
        <f t="shared" si="15"/>
        <v>137.43281860000002</v>
      </c>
      <c r="D147" s="6">
        <f t="shared" si="16"/>
        <v>214.93907820000001</v>
      </c>
      <c r="E147" s="6">
        <f t="shared" si="17"/>
        <v>77.506259599999993</v>
      </c>
      <c r="F147" s="6">
        <f t="shared" si="14"/>
        <v>66.430000000000007</v>
      </c>
      <c r="G147" s="6">
        <f t="shared" si="13"/>
        <v>103.8885484</v>
      </c>
      <c r="H147" s="6">
        <f t="shared" si="18"/>
        <v>203.86281860000003</v>
      </c>
      <c r="I147" s="6">
        <f t="shared" si="18"/>
        <v>318.82762660000003</v>
      </c>
      <c r="J147" s="6">
        <f>'Presupuesto Emporda'!I139</f>
        <v>367.30353100000002</v>
      </c>
      <c r="K147" s="6">
        <f t="shared" si="19"/>
        <v>-48.47590439999999</v>
      </c>
    </row>
    <row r="148" spans="1:11" x14ac:dyDescent="0.25">
      <c r="A148" t="s">
        <v>135</v>
      </c>
      <c r="B148" s="16">
        <v>5.3900000000000007E-3</v>
      </c>
      <c r="C148" s="6">
        <f t="shared" si="15"/>
        <v>137.43281860000002</v>
      </c>
      <c r="D148" s="6">
        <f t="shared" si="16"/>
        <v>214.93907820000001</v>
      </c>
      <c r="E148" s="6">
        <f t="shared" si="17"/>
        <v>77.506259599999993</v>
      </c>
      <c r="F148" s="6">
        <f t="shared" si="14"/>
        <v>66.430000000000007</v>
      </c>
      <c r="G148" s="6">
        <f t="shared" si="13"/>
        <v>103.8885484</v>
      </c>
      <c r="H148" s="6">
        <f t="shared" si="18"/>
        <v>203.86281860000003</v>
      </c>
      <c r="I148" s="6">
        <f t="shared" si="18"/>
        <v>318.82762660000003</v>
      </c>
      <c r="J148" s="6">
        <f>'Presupuesto Emporda'!I140</f>
        <v>367.30353100000002</v>
      </c>
      <c r="K148" s="6">
        <f t="shared" si="19"/>
        <v>-48.47590439999999</v>
      </c>
    </row>
    <row r="149" spans="1:11" x14ac:dyDescent="0.25">
      <c r="A149" t="s">
        <v>136</v>
      </c>
      <c r="B149" s="16">
        <v>5.4600000000000004E-3</v>
      </c>
      <c r="C149" s="6">
        <f t="shared" si="15"/>
        <v>139.21766040000003</v>
      </c>
      <c r="D149" s="6">
        <f t="shared" si="16"/>
        <v>217.7304948</v>
      </c>
      <c r="E149" s="6">
        <f t="shared" si="17"/>
        <v>78.512834399999974</v>
      </c>
      <c r="F149" s="6">
        <f t="shared" si="14"/>
        <v>66.430000000000007</v>
      </c>
      <c r="G149" s="6">
        <f t="shared" si="13"/>
        <v>103.8885484</v>
      </c>
      <c r="H149" s="6">
        <f t="shared" si="18"/>
        <v>205.64766040000003</v>
      </c>
      <c r="I149" s="6">
        <f t="shared" si="18"/>
        <v>321.61904320000002</v>
      </c>
      <c r="J149" s="6">
        <f>'Presupuesto Emporda'!I141</f>
        <v>370.51933100000002</v>
      </c>
      <c r="K149" s="6">
        <f t="shared" si="19"/>
        <v>-48.900287800000001</v>
      </c>
    </row>
    <row r="150" spans="1:11" x14ac:dyDescent="0.25">
      <c r="A150" t="s">
        <v>137</v>
      </c>
      <c r="B150" s="16">
        <v>5.4600000000000004E-3</v>
      </c>
      <c r="C150" s="6">
        <f t="shared" si="15"/>
        <v>139.21766040000003</v>
      </c>
      <c r="D150" s="6">
        <f t="shared" si="16"/>
        <v>217.7304948</v>
      </c>
      <c r="E150" s="6">
        <f t="shared" si="17"/>
        <v>78.512834399999974</v>
      </c>
      <c r="F150" s="6">
        <f t="shared" si="14"/>
        <v>66.430000000000007</v>
      </c>
      <c r="G150" s="6">
        <f t="shared" si="13"/>
        <v>103.8885484</v>
      </c>
      <c r="H150" s="6">
        <f t="shared" si="18"/>
        <v>205.64766040000003</v>
      </c>
      <c r="I150" s="6">
        <f t="shared" si="18"/>
        <v>321.61904320000002</v>
      </c>
      <c r="J150" s="6">
        <f>'Presupuesto Emporda'!I142</f>
        <v>370.51933100000002</v>
      </c>
      <c r="K150" s="6">
        <f t="shared" si="19"/>
        <v>-48.900287800000001</v>
      </c>
    </row>
    <row r="151" spans="1:11" x14ac:dyDescent="0.25">
      <c r="A151" t="s">
        <v>138</v>
      </c>
      <c r="B151" s="16">
        <v>5.3900000000000007E-3</v>
      </c>
      <c r="C151" s="6">
        <f t="shared" si="15"/>
        <v>137.43281860000002</v>
      </c>
      <c r="D151" s="6">
        <f t="shared" si="16"/>
        <v>214.93907820000001</v>
      </c>
      <c r="E151" s="6">
        <f t="shared" si="17"/>
        <v>77.506259599999993</v>
      </c>
      <c r="F151" s="6">
        <f t="shared" si="14"/>
        <v>323.42</v>
      </c>
      <c r="G151" s="6">
        <f t="shared" si="13"/>
        <v>505.79006959999998</v>
      </c>
      <c r="H151" s="6">
        <f t="shared" si="18"/>
        <v>460.85281860000003</v>
      </c>
      <c r="I151" s="6">
        <f t="shared" si="18"/>
        <v>720.72914779999996</v>
      </c>
      <c r="J151" s="6">
        <f>'Presupuesto Emporda'!I143</f>
        <v>830.32241400000009</v>
      </c>
      <c r="K151" s="6">
        <f t="shared" si="19"/>
        <v>-109.59326620000013</v>
      </c>
    </row>
    <row r="152" spans="1:11" x14ac:dyDescent="0.25">
      <c r="A152" t="s">
        <v>139</v>
      </c>
      <c r="B152" s="16">
        <v>5.3900000000000007E-3</v>
      </c>
      <c r="C152" s="6">
        <f t="shared" si="15"/>
        <v>137.43281860000002</v>
      </c>
      <c r="D152" s="6">
        <f t="shared" si="16"/>
        <v>214.93907820000001</v>
      </c>
      <c r="E152" s="6">
        <f t="shared" si="17"/>
        <v>77.506259599999993</v>
      </c>
      <c r="F152" s="6">
        <f t="shared" si="14"/>
        <v>323.42</v>
      </c>
      <c r="G152" s="6">
        <f t="shared" si="13"/>
        <v>505.79006959999998</v>
      </c>
      <c r="H152" s="6">
        <f t="shared" si="18"/>
        <v>460.85281860000003</v>
      </c>
      <c r="I152" s="6">
        <f t="shared" si="18"/>
        <v>720.72914779999996</v>
      </c>
      <c r="J152" s="6">
        <f>'Presupuesto Emporda'!I144</f>
        <v>830.32241400000009</v>
      </c>
      <c r="K152" s="6">
        <f t="shared" si="19"/>
        <v>-109.59326620000013</v>
      </c>
    </row>
    <row r="153" spans="1:11" x14ac:dyDescent="0.25">
      <c r="A153" t="s">
        <v>140</v>
      </c>
      <c r="B153" s="16">
        <v>5.3900000000000007E-3</v>
      </c>
      <c r="C153" s="6">
        <f t="shared" si="15"/>
        <v>137.43281860000002</v>
      </c>
      <c r="D153" s="6">
        <f t="shared" si="16"/>
        <v>214.93907820000001</v>
      </c>
      <c r="E153" s="6">
        <f t="shared" si="17"/>
        <v>77.506259599999993</v>
      </c>
      <c r="F153" s="6">
        <f t="shared" si="14"/>
        <v>323.42</v>
      </c>
      <c r="G153" s="6">
        <f t="shared" si="13"/>
        <v>505.79006959999998</v>
      </c>
      <c r="H153" s="6">
        <f t="shared" si="18"/>
        <v>460.85281860000003</v>
      </c>
      <c r="I153" s="6">
        <f t="shared" si="18"/>
        <v>720.72914779999996</v>
      </c>
      <c r="J153" s="6">
        <f>'Presupuesto Emporda'!I145</f>
        <v>830.32241400000009</v>
      </c>
      <c r="K153" s="6">
        <f t="shared" si="19"/>
        <v>-109.59326620000013</v>
      </c>
    </row>
    <row r="154" spans="1:11" x14ac:dyDescent="0.25">
      <c r="A154" t="s">
        <v>141</v>
      </c>
      <c r="B154" s="16">
        <v>5.3900000000000007E-3</v>
      </c>
      <c r="C154" s="6">
        <f t="shared" si="15"/>
        <v>137.43281860000002</v>
      </c>
      <c r="D154" s="6">
        <f t="shared" si="16"/>
        <v>214.93907820000001</v>
      </c>
      <c r="E154" s="6">
        <f t="shared" si="17"/>
        <v>77.506259599999993</v>
      </c>
      <c r="F154" s="6">
        <f t="shared" si="14"/>
        <v>323.42</v>
      </c>
      <c r="G154" s="6">
        <f t="shared" si="13"/>
        <v>505.79006959999998</v>
      </c>
      <c r="H154" s="6">
        <f t="shared" si="18"/>
        <v>460.85281860000003</v>
      </c>
      <c r="I154" s="6">
        <f t="shared" si="18"/>
        <v>720.72914779999996</v>
      </c>
      <c r="J154" s="6">
        <f>'Presupuesto Emporda'!I146</f>
        <v>830.32241400000009</v>
      </c>
      <c r="K154" s="6">
        <f t="shared" si="19"/>
        <v>-109.59326620000013</v>
      </c>
    </row>
    <row r="155" spans="1:11" x14ac:dyDescent="0.25">
      <c r="A155" t="s">
        <v>142</v>
      </c>
      <c r="B155" s="16">
        <v>5.3900000000000007E-3</v>
      </c>
      <c r="C155" s="6">
        <f t="shared" si="15"/>
        <v>137.43281860000002</v>
      </c>
      <c r="D155" s="6">
        <f t="shared" si="16"/>
        <v>214.93907820000001</v>
      </c>
      <c r="E155" s="6">
        <f t="shared" si="17"/>
        <v>77.506259599999993</v>
      </c>
      <c r="F155" s="6">
        <f t="shared" si="14"/>
        <v>323.42</v>
      </c>
      <c r="G155" s="6">
        <f t="shared" si="13"/>
        <v>505.79006959999998</v>
      </c>
      <c r="H155" s="6">
        <f t="shared" si="18"/>
        <v>460.85281860000003</v>
      </c>
      <c r="I155" s="6">
        <f t="shared" si="18"/>
        <v>720.72914779999996</v>
      </c>
      <c r="J155" s="6">
        <f>'Presupuesto Emporda'!I147</f>
        <v>830.32241400000009</v>
      </c>
      <c r="K155" s="6">
        <f t="shared" si="19"/>
        <v>-109.59326620000013</v>
      </c>
    </row>
    <row r="156" spans="1:11" x14ac:dyDescent="0.25">
      <c r="A156" t="s">
        <v>143</v>
      </c>
      <c r="B156" s="16">
        <v>5.4600000000000004E-3</v>
      </c>
      <c r="C156" s="6">
        <f t="shared" si="15"/>
        <v>139.21766040000003</v>
      </c>
      <c r="D156" s="6">
        <f t="shared" si="16"/>
        <v>217.7304948</v>
      </c>
      <c r="E156" s="6">
        <f t="shared" si="17"/>
        <v>78.512834399999974</v>
      </c>
      <c r="F156" s="6">
        <f t="shared" si="14"/>
        <v>323.42</v>
      </c>
      <c r="G156" s="6">
        <f t="shared" si="13"/>
        <v>505.79006959999998</v>
      </c>
      <c r="H156" s="6">
        <f t="shared" si="18"/>
        <v>462.63766040000007</v>
      </c>
      <c r="I156" s="6">
        <f t="shared" si="18"/>
        <v>723.52056440000001</v>
      </c>
      <c r="J156" s="6">
        <f>'Presupuesto Emporda'!I148</f>
        <v>833.53821400000004</v>
      </c>
      <c r="K156" s="6">
        <f t="shared" si="19"/>
        <v>-110.01764960000003</v>
      </c>
    </row>
    <row r="157" spans="1:11" x14ac:dyDescent="0.25">
      <c r="A157" t="s">
        <v>144</v>
      </c>
      <c r="B157" s="16">
        <v>5.4600000000000004E-3</v>
      </c>
      <c r="C157" s="6">
        <f t="shared" si="15"/>
        <v>139.21766040000003</v>
      </c>
      <c r="D157" s="6">
        <f t="shared" si="16"/>
        <v>217.7304948</v>
      </c>
      <c r="E157" s="6">
        <f t="shared" si="17"/>
        <v>78.512834399999974</v>
      </c>
      <c r="F157" s="6">
        <f t="shared" si="14"/>
        <v>323.42</v>
      </c>
      <c r="G157" s="6">
        <f t="shared" si="13"/>
        <v>505.79006959999998</v>
      </c>
      <c r="H157" s="6">
        <f t="shared" si="18"/>
        <v>462.63766040000007</v>
      </c>
      <c r="I157" s="6">
        <f t="shared" si="18"/>
        <v>723.52056440000001</v>
      </c>
      <c r="J157" s="6">
        <f>'Presupuesto Emporda'!I149</f>
        <v>833.53821400000004</v>
      </c>
      <c r="K157" s="6">
        <f t="shared" si="19"/>
        <v>-110.01764960000003</v>
      </c>
    </row>
    <row r="158" spans="1:11" x14ac:dyDescent="0.25">
      <c r="A158" t="s">
        <v>145</v>
      </c>
      <c r="B158" s="16">
        <v>5.3900000000000007E-3</v>
      </c>
      <c r="C158" s="6">
        <f t="shared" si="15"/>
        <v>137.43281860000002</v>
      </c>
      <c r="D158" s="6">
        <f t="shared" si="16"/>
        <v>214.93907820000001</v>
      </c>
      <c r="E158" s="6">
        <f t="shared" si="17"/>
        <v>77.506259599999993</v>
      </c>
      <c r="F158" s="6">
        <f t="shared" si="14"/>
        <v>66.430000000000007</v>
      </c>
      <c r="G158" s="6">
        <f t="shared" si="13"/>
        <v>103.8885484</v>
      </c>
      <c r="H158" s="6">
        <f t="shared" si="18"/>
        <v>203.86281860000003</v>
      </c>
      <c r="I158" s="6">
        <f t="shared" si="18"/>
        <v>318.82762660000003</v>
      </c>
      <c r="J158" s="6">
        <f>'Presupuesto Emporda'!I150</f>
        <v>367.30353100000002</v>
      </c>
      <c r="K158" s="6">
        <f t="shared" si="19"/>
        <v>-48.47590439999999</v>
      </c>
    </row>
    <row r="159" spans="1:11" x14ac:dyDescent="0.25">
      <c r="A159" t="s">
        <v>146</v>
      </c>
      <c r="B159" s="16">
        <v>5.3900000000000007E-3</v>
      </c>
      <c r="C159" s="6">
        <f t="shared" si="15"/>
        <v>137.43281860000002</v>
      </c>
      <c r="D159" s="6">
        <f t="shared" si="16"/>
        <v>214.93907820000001</v>
      </c>
      <c r="E159" s="6">
        <f t="shared" si="17"/>
        <v>77.506259599999993</v>
      </c>
      <c r="F159" s="6">
        <f t="shared" si="14"/>
        <v>66.430000000000007</v>
      </c>
      <c r="G159" s="6">
        <f t="shared" si="13"/>
        <v>103.8885484</v>
      </c>
      <c r="H159" s="6">
        <f t="shared" si="18"/>
        <v>203.86281860000003</v>
      </c>
      <c r="I159" s="6">
        <f t="shared" si="18"/>
        <v>318.82762660000003</v>
      </c>
      <c r="J159" s="6">
        <f>'Presupuesto Emporda'!I151</f>
        <v>367.30353100000002</v>
      </c>
      <c r="K159" s="6">
        <f t="shared" si="19"/>
        <v>-48.47590439999999</v>
      </c>
    </row>
    <row r="160" spans="1:11" x14ac:dyDescent="0.25">
      <c r="A160" t="s">
        <v>147</v>
      </c>
      <c r="B160" s="16">
        <v>5.3900000000000007E-3</v>
      </c>
      <c r="C160" s="6">
        <f t="shared" si="15"/>
        <v>137.43281860000002</v>
      </c>
      <c r="D160" s="6">
        <f t="shared" si="16"/>
        <v>214.93907820000001</v>
      </c>
      <c r="E160" s="6">
        <f t="shared" si="17"/>
        <v>77.506259599999993</v>
      </c>
      <c r="F160" s="6">
        <f t="shared" si="14"/>
        <v>66.430000000000007</v>
      </c>
      <c r="G160" s="6">
        <f t="shared" si="13"/>
        <v>103.8885484</v>
      </c>
      <c r="H160" s="6">
        <f t="shared" si="18"/>
        <v>203.86281860000003</v>
      </c>
      <c r="I160" s="6">
        <f t="shared" si="18"/>
        <v>318.82762660000003</v>
      </c>
      <c r="J160" s="6">
        <f>'Presupuesto Emporda'!I152</f>
        <v>367.30353100000002</v>
      </c>
      <c r="K160" s="6">
        <f t="shared" si="19"/>
        <v>-48.47590439999999</v>
      </c>
    </row>
    <row r="161" spans="1:17" x14ac:dyDescent="0.25">
      <c r="A161" t="s">
        <v>148</v>
      </c>
      <c r="B161" s="16">
        <v>5.3900000000000007E-3</v>
      </c>
      <c r="C161" s="6">
        <f t="shared" si="15"/>
        <v>137.43281860000002</v>
      </c>
      <c r="D161" s="6">
        <f t="shared" si="16"/>
        <v>214.93907820000001</v>
      </c>
      <c r="E161" s="6">
        <f t="shared" si="17"/>
        <v>77.506259599999993</v>
      </c>
      <c r="F161" s="6">
        <f t="shared" si="14"/>
        <v>323.42</v>
      </c>
      <c r="G161" s="6">
        <f t="shared" si="13"/>
        <v>505.79006959999998</v>
      </c>
      <c r="H161" s="6">
        <f t="shared" si="18"/>
        <v>460.85281860000003</v>
      </c>
      <c r="I161" s="6">
        <f t="shared" si="18"/>
        <v>720.72914779999996</v>
      </c>
      <c r="J161" s="6">
        <f>'Presupuesto Emporda'!I153</f>
        <v>830.32241400000009</v>
      </c>
      <c r="K161" s="6">
        <f t="shared" si="19"/>
        <v>-109.59326620000013</v>
      </c>
    </row>
    <row r="162" spans="1:17" x14ac:dyDescent="0.25">
      <c r="A162" t="s">
        <v>149</v>
      </c>
      <c r="B162" s="16">
        <v>5.3900000000000007E-3</v>
      </c>
      <c r="C162" s="6">
        <f t="shared" si="15"/>
        <v>137.43281860000002</v>
      </c>
      <c r="D162" s="6">
        <f t="shared" si="16"/>
        <v>214.93907820000001</v>
      </c>
      <c r="E162" s="6">
        <f t="shared" si="17"/>
        <v>77.506259599999993</v>
      </c>
      <c r="F162" s="6">
        <f t="shared" si="14"/>
        <v>323.42</v>
      </c>
      <c r="G162" s="6">
        <f t="shared" si="13"/>
        <v>505.79006959999998</v>
      </c>
      <c r="H162" s="6">
        <f t="shared" si="18"/>
        <v>460.85281860000003</v>
      </c>
      <c r="I162" s="6">
        <f t="shared" si="18"/>
        <v>720.72914779999996</v>
      </c>
      <c r="J162" s="6">
        <f>'Presupuesto Emporda'!I154</f>
        <v>830.32241400000009</v>
      </c>
      <c r="K162" s="6">
        <f t="shared" si="19"/>
        <v>-109.59326620000013</v>
      </c>
    </row>
    <row r="163" spans="1:17" x14ac:dyDescent="0.25">
      <c r="A163" t="s">
        <v>150</v>
      </c>
      <c r="B163" s="16">
        <v>5.3900000000000007E-3</v>
      </c>
      <c r="C163" s="6">
        <f t="shared" si="15"/>
        <v>137.43281860000002</v>
      </c>
      <c r="D163" s="6">
        <f t="shared" si="16"/>
        <v>214.93907820000001</v>
      </c>
      <c r="E163" s="6">
        <f t="shared" si="17"/>
        <v>77.506259599999993</v>
      </c>
      <c r="F163" s="6">
        <f t="shared" si="14"/>
        <v>66.430000000000007</v>
      </c>
      <c r="G163" s="6">
        <f t="shared" si="13"/>
        <v>103.8885484</v>
      </c>
      <c r="H163" s="6">
        <f t="shared" si="18"/>
        <v>203.86281860000003</v>
      </c>
      <c r="I163" s="6">
        <f t="shared" si="18"/>
        <v>318.82762660000003</v>
      </c>
      <c r="J163" s="6">
        <f>'Presupuesto Emporda'!I155</f>
        <v>367.30353100000002</v>
      </c>
      <c r="K163" s="6">
        <f t="shared" si="19"/>
        <v>-48.47590439999999</v>
      </c>
    </row>
    <row r="164" spans="1:17" x14ac:dyDescent="0.25">
      <c r="A164" t="s">
        <v>151</v>
      </c>
      <c r="B164" s="16">
        <v>5.3900000000000007E-3</v>
      </c>
      <c r="C164" s="6">
        <f t="shared" si="15"/>
        <v>137.43281860000002</v>
      </c>
      <c r="D164" s="6">
        <f t="shared" si="16"/>
        <v>214.93907820000001</v>
      </c>
      <c r="E164" s="6">
        <f t="shared" si="17"/>
        <v>77.506259599999993</v>
      </c>
      <c r="F164" s="6">
        <f t="shared" si="14"/>
        <v>323.42</v>
      </c>
      <c r="G164" s="6">
        <f t="shared" si="13"/>
        <v>505.79006959999998</v>
      </c>
      <c r="H164" s="6">
        <f t="shared" si="18"/>
        <v>460.85281860000003</v>
      </c>
      <c r="I164" s="6">
        <f t="shared" si="18"/>
        <v>720.72914779999996</v>
      </c>
      <c r="J164" s="6">
        <f>'Presupuesto Emporda'!I156</f>
        <v>830.32241400000009</v>
      </c>
      <c r="K164" s="6">
        <f t="shared" si="19"/>
        <v>-109.59326620000013</v>
      </c>
    </row>
    <row r="165" spans="1:17" x14ac:dyDescent="0.25">
      <c r="A165" t="s">
        <v>152</v>
      </c>
      <c r="B165" s="16">
        <v>5.3900000000000007E-3</v>
      </c>
      <c r="C165" s="6">
        <f t="shared" si="15"/>
        <v>137.43281860000002</v>
      </c>
      <c r="D165" s="6">
        <f t="shared" si="16"/>
        <v>214.93907820000001</v>
      </c>
      <c r="E165" s="6">
        <f t="shared" si="17"/>
        <v>77.506259599999993</v>
      </c>
      <c r="F165" s="6">
        <f t="shared" si="14"/>
        <v>323.42</v>
      </c>
      <c r="G165" s="6">
        <f t="shared" si="13"/>
        <v>505.79006959999998</v>
      </c>
      <c r="H165" s="6">
        <f t="shared" si="18"/>
        <v>460.85281860000003</v>
      </c>
      <c r="I165" s="6">
        <f t="shared" si="18"/>
        <v>720.72914779999996</v>
      </c>
      <c r="J165" s="6">
        <f>'Presupuesto Emporda'!I157</f>
        <v>830.32241400000009</v>
      </c>
      <c r="K165" s="6">
        <f t="shared" si="19"/>
        <v>-109.59326620000013</v>
      </c>
    </row>
    <row r="166" spans="1:17" x14ac:dyDescent="0.25">
      <c r="A166" t="s">
        <v>153</v>
      </c>
      <c r="B166" s="16">
        <v>5.4600000000000004E-3</v>
      </c>
      <c r="C166" s="6">
        <f t="shared" si="15"/>
        <v>139.21766040000003</v>
      </c>
      <c r="D166" s="6">
        <f t="shared" si="16"/>
        <v>217.7304948</v>
      </c>
      <c r="E166" s="6">
        <f t="shared" si="17"/>
        <v>78.512834399999974</v>
      </c>
      <c r="F166" s="6">
        <f t="shared" si="14"/>
        <v>323.42</v>
      </c>
      <c r="G166" s="6">
        <f t="shared" si="13"/>
        <v>505.79006959999998</v>
      </c>
      <c r="H166" s="6">
        <f t="shared" si="18"/>
        <v>462.63766040000007</v>
      </c>
      <c r="I166" s="6">
        <f t="shared" si="18"/>
        <v>723.52056440000001</v>
      </c>
      <c r="J166" s="6">
        <f>'Presupuesto Emporda'!I158</f>
        <v>833.53821400000004</v>
      </c>
      <c r="K166" s="6">
        <f t="shared" si="19"/>
        <v>-110.01764960000003</v>
      </c>
    </row>
    <row r="167" spans="1:17" x14ac:dyDescent="0.25">
      <c r="J167" s="6"/>
    </row>
    <row r="168" spans="1:17" ht="18.75" x14ac:dyDescent="0.3">
      <c r="A168" s="3" t="s">
        <v>154</v>
      </c>
      <c r="C168" s="6">
        <f>SUM(C14:C167)</f>
        <v>25508.44905079998</v>
      </c>
      <c r="D168" s="6">
        <f>SUM(D14:D167)</f>
        <v>39894.128499599952</v>
      </c>
      <c r="F168" s="6">
        <f>SUM(F43:F167)</f>
        <v>19605.620000000003</v>
      </c>
      <c r="G168" s="6">
        <f>SUM(G43:G167)</f>
        <v>30660.837005599955</v>
      </c>
      <c r="I168" s="6">
        <f>SUM(I14:I167)</f>
        <v>70554.965505200016</v>
      </c>
      <c r="J168" s="6">
        <f>SUM(J14:J167)</f>
        <v>81282.740353999965</v>
      </c>
    </row>
    <row r="171" spans="1:17" ht="39.75" customHeight="1" x14ac:dyDescent="0.25">
      <c r="A171" s="27" t="s">
        <v>261</v>
      </c>
      <c r="B171" s="27"/>
      <c r="C171" s="27"/>
      <c r="D171" s="27"/>
      <c r="E171" s="27"/>
    </row>
    <row r="173" spans="1:17" ht="38.25" customHeight="1" x14ac:dyDescent="0.25">
      <c r="A173" s="27" t="s">
        <v>254</v>
      </c>
      <c r="B173" s="27"/>
      <c r="C173" s="27"/>
      <c r="D173" s="27"/>
      <c r="E173" s="27"/>
      <c r="F173" s="27"/>
      <c r="G173" s="8"/>
      <c r="I173" s="28" t="s">
        <v>280</v>
      </c>
      <c r="J173" s="28"/>
      <c r="K173" s="28"/>
      <c r="L173" s="28"/>
      <c r="M173" s="28"/>
      <c r="N173" s="28"/>
    </row>
    <row r="174" spans="1:17" ht="60" x14ac:dyDescent="0.25">
      <c r="A174" s="4"/>
      <c r="B174" s="10" t="s">
        <v>157</v>
      </c>
      <c r="C174" s="10" t="s">
        <v>158</v>
      </c>
      <c r="D174" s="11" t="s">
        <v>159</v>
      </c>
      <c r="E174" s="10" t="s">
        <v>157</v>
      </c>
      <c r="F174" s="10" t="s">
        <v>158</v>
      </c>
      <c r="G174" s="10" t="s">
        <v>256</v>
      </c>
      <c r="I174" s="4"/>
      <c r="J174" s="10" t="s">
        <v>157</v>
      </c>
      <c r="K174" s="10" t="s">
        <v>158</v>
      </c>
      <c r="L174" s="11" t="s">
        <v>159</v>
      </c>
      <c r="M174" s="10" t="s">
        <v>157</v>
      </c>
      <c r="N174" s="10" t="s">
        <v>158</v>
      </c>
      <c r="O174" s="10" t="s">
        <v>293</v>
      </c>
      <c r="P174" s="10" t="s">
        <v>255</v>
      </c>
      <c r="Q174" s="10"/>
    </row>
    <row r="175" spans="1:17" x14ac:dyDescent="0.25">
      <c r="A175" s="12" t="s">
        <v>160</v>
      </c>
      <c r="B175" s="6">
        <v>104.37</v>
      </c>
      <c r="C175" s="6"/>
      <c r="D175" s="6"/>
      <c r="E175" s="6"/>
      <c r="F175" s="6"/>
      <c r="G175" s="6">
        <f>SUM(B175:F175)</f>
        <v>104.37</v>
      </c>
      <c r="I175" s="12" t="s">
        <v>160</v>
      </c>
      <c r="J175" s="6">
        <f>1.56388*B175</f>
        <v>163.22215560000001</v>
      </c>
      <c r="K175" s="6"/>
      <c r="L175" s="6"/>
      <c r="M175" s="6"/>
      <c r="N175" s="6"/>
      <c r="O175" s="6">
        <f>SUM(J175:N175)</f>
        <v>163.22215560000001</v>
      </c>
      <c r="P175" s="6">
        <f>SUM(J175:N175)-SUM(B175:F175)</f>
        <v>58.852155600000003</v>
      </c>
      <c r="Q175" s="6"/>
    </row>
    <row r="176" spans="1:17" x14ac:dyDescent="0.25">
      <c r="A176" s="12" t="s">
        <v>161</v>
      </c>
      <c r="B176" s="6"/>
      <c r="C176" s="6">
        <v>411.99</v>
      </c>
      <c r="D176" s="6"/>
      <c r="E176" s="6"/>
      <c r="F176" s="6"/>
      <c r="G176" s="6">
        <f t="shared" ref="G176:G239" si="20">SUM(B176:F176)</f>
        <v>411.99</v>
      </c>
      <c r="I176" s="12" t="s">
        <v>161</v>
      </c>
      <c r="J176" s="6"/>
      <c r="K176" s="6">
        <f t="shared" ref="K176:K188" si="21">1.56388*C176</f>
        <v>644.30292120000001</v>
      </c>
      <c r="L176" s="6"/>
      <c r="M176" s="6"/>
      <c r="N176" s="6"/>
      <c r="O176" s="6">
        <f t="shared" ref="O176:Q239" si="22">SUM(J176:N176)</f>
        <v>644.30292120000001</v>
      </c>
      <c r="P176" s="6">
        <f t="shared" ref="P175:P239" si="23">SUM(J176:N176)-SUM(B176:F176)</f>
        <v>232.31292120000001</v>
      </c>
      <c r="Q176" s="6"/>
    </row>
    <row r="177" spans="1:17" x14ac:dyDescent="0.25">
      <c r="A177" s="12" t="s">
        <v>162</v>
      </c>
      <c r="B177" s="6"/>
      <c r="C177" s="6">
        <v>411.99</v>
      </c>
      <c r="D177" s="6"/>
      <c r="E177" s="6"/>
      <c r="F177" s="6"/>
      <c r="G177" s="6">
        <f t="shared" si="20"/>
        <v>411.99</v>
      </c>
      <c r="I177" s="12" t="s">
        <v>162</v>
      </c>
      <c r="J177" s="6"/>
      <c r="K177" s="6">
        <f t="shared" si="21"/>
        <v>644.30292120000001</v>
      </c>
      <c r="L177" s="6"/>
      <c r="M177" s="6"/>
      <c r="N177" s="6"/>
      <c r="O177" s="6">
        <f t="shared" si="22"/>
        <v>644.30292120000001</v>
      </c>
      <c r="P177" s="6">
        <f t="shared" si="23"/>
        <v>232.31292120000001</v>
      </c>
      <c r="Q177" s="6"/>
    </row>
    <row r="178" spans="1:17" x14ac:dyDescent="0.25">
      <c r="A178" s="12" t="s">
        <v>163</v>
      </c>
      <c r="B178" s="6"/>
      <c r="C178" s="6">
        <v>411.99</v>
      </c>
      <c r="D178" s="6"/>
      <c r="E178" s="6"/>
      <c r="F178" s="6"/>
      <c r="G178" s="6">
        <f t="shared" si="20"/>
        <v>411.99</v>
      </c>
      <c r="I178" s="12" t="s">
        <v>163</v>
      </c>
      <c r="J178" s="6"/>
      <c r="K178" s="6">
        <f t="shared" si="21"/>
        <v>644.30292120000001</v>
      </c>
      <c r="L178" s="6"/>
      <c r="M178" s="6"/>
      <c r="N178" s="6"/>
      <c r="O178" s="6">
        <f t="shared" si="22"/>
        <v>644.30292120000001</v>
      </c>
      <c r="P178" s="6">
        <f t="shared" si="23"/>
        <v>232.31292120000001</v>
      </c>
      <c r="Q178" s="6"/>
    </row>
    <row r="179" spans="1:17" x14ac:dyDescent="0.25">
      <c r="A179" s="12" t="s">
        <v>164</v>
      </c>
      <c r="B179" s="6">
        <v>104.37</v>
      </c>
      <c r="C179" s="6"/>
      <c r="D179" s="6"/>
      <c r="E179" s="6"/>
      <c r="F179" s="6"/>
      <c r="G179" s="6">
        <f t="shared" si="20"/>
        <v>104.37</v>
      </c>
      <c r="I179" s="12" t="s">
        <v>164</v>
      </c>
      <c r="J179" s="6">
        <f t="shared" ref="J179:J181" si="24">1.56388*B179</f>
        <v>163.22215560000001</v>
      </c>
      <c r="K179" s="6"/>
      <c r="L179" s="6"/>
      <c r="M179" s="6"/>
      <c r="N179" s="6"/>
      <c r="O179" s="6">
        <f t="shared" si="22"/>
        <v>163.22215560000001</v>
      </c>
      <c r="P179" s="6">
        <f t="shared" si="23"/>
        <v>58.852155600000003</v>
      </c>
      <c r="Q179" s="6"/>
    </row>
    <row r="180" spans="1:17" x14ac:dyDescent="0.25">
      <c r="A180" s="12" t="s">
        <v>165</v>
      </c>
      <c r="B180" s="6"/>
      <c r="C180" s="6">
        <v>411.99</v>
      </c>
      <c r="D180" s="6"/>
      <c r="E180" s="6"/>
      <c r="F180" s="6"/>
      <c r="G180" s="6">
        <f t="shared" si="20"/>
        <v>411.99</v>
      </c>
      <c r="I180" s="12" t="s">
        <v>165</v>
      </c>
      <c r="J180" s="6"/>
      <c r="K180" s="6">
        <f t="shared" si="21"/>
        <v>644.30292120000001</v>
      </c>
      <c r="L180" s="6"/>
      <c r="M180" s="6"/>
      <c r="N180" s="6"/>
      <c r="O180" s="6">
        <f t="shared" si="22"/>
        <v>644.30292120000001</v>
      </c>
      <c r="P180" s="6">
        <f t="shared" si="23"/>
        <v>232.31292120000001</v>
      </c>
      <c r="Q180" s="6"/>
    </row>
    <row r="181" spans="1:17" x14ac:dyDescent="0.25">
      <c r="A181" s="12" t="s">
        <v>166</v>
      </c>
      <c r="B181" s="6">
        <v>104.37</v>
      </c>
      <c r="C181" s="6"/>
      <c r="D181" s="6"/>
      <c r="E181" s="6"/>
      <c r="F181" s="6"/>
      <c r="G181" s="6">
        <f t="shared" si="20"/>
        <v>104.37</v>
      </c>
      <c r="I181" s="12" t="s">
        <v>166</v>
      </c>
      <c r="J181" s="6">
        <f t="shared" si="24"/>
        <v>163.22215560000001</v>
      </c>
      <c r="K181" s="6"/>
      <c r="L181" s="6"/>
      <c r="M181" s="6"/>
      <c r="N181" s="6"/>
      <c r="O181" s="6">
        <f t="shared" si="22"/>
        <v>163.22215560000001</v>
      </c>
      <c r="P181" s="6">
        <f t="shared" si="23"/>
        <v>58.852155600000003</v>
      </c>
      <c r="Q181" s="6"/>
    </row>
    <row r="182" spans="1:17" x14ac:dyDescent="0.25">
      <c r="A182" s="12" t="s">
        <v>167</v>
      </c>
      <c r="B182" s="6"/>
      <c r="C182" s="6">
        <v>411.99</v>
      </c>
      <c r="D182" s="6"/>
      <c r="E182" s="6"/>
      <c r="F182" s="6"/>
      <c r="G182" s="6">
        <f t="shared" si="20"/>
        <v>411.99</v>
      </c>
      <c r="I182" s="12" t="s">
        <v>167</v>
      </c>
      <c r="J182" s="6"/>
      <c r="K182" s="6">
        <f t="shared" si="21"/>
        <v>644.30292120000001</v>
      </c>
      <c r="L182" s="6"/>
      <c r="M182" s="6"/>
      <c r="N182" s="6"/>
      <c r="O182" s="6">
        <f t="shared" si="22"/>
        <v>644.30292120000001</v>
      </c>
      <c r="P182" s="6">
        <f t="shared" si="23"/>
        <v>232.31292120000001</v>
      </c>
      <c r="Q182" s="6"/>
    </row>
    <row r="183" spans="1:17" x14ac:dyDescent="0.25">
      <c r="A183" s="12" t="s">
        <v>168</v>
      </c>
      <c r="B183" s="6"/>
      <c r="C183" s="6">
        <v>411.99</v>
      </c>
      <c r="D183" s="6"/>
      <c r="E183" s="6"/>
      <c r="F183" s="6"/>
      <c r="G183" s="6">
        <f t="shared" si="20"/>
        <v>411.99</v>
      </c>
      <c r="I183" s="12" t="s">
        <v>168</v>
      </c>
      <c r="J183" s="6"/>
      <c r="K183" s="6">
        <f t="shared" si="21"/>
        <v>644.30292120000001</v>
      </c>
      <c r="L183" s="6"/>
      <c r="M183" s="6"/>
      <c r="N183" s="6"/>
      <c r="O183" s="6">
        <f t="shared" si="22"/>
        <v>644.30292120000001</v>
      </c>
      <c r="P183" s="6">
        <f t="shared" si="23"/>
        <v>232.31292120000001</v>
      </c>
      <c r="Q183" s="6"/>
    </row>
    <row r="184" spans="1:17" x14ac:dyDescent="0.25">
      <c r="A184" s="12" t="s">
        <v>169</v>
      </c>
      <c r="B184" s="6"/>
      <c r="C184" s="6">
        <v>411.99</v>
      </c>
      <c r="D184" s="6"/>
      <c r="E184" s="6"/>
      <c r="F184" s="6"/>
      <c r="G184" s="6">
        <f t="shared" si="20"/>
        <v>411.99</v>
      </c>
      <c r="I184" s="12" t="s">
        <v>169</v>
      </c>
      <c r="J184" s="6"/>
      <c r="K184" s="6">
        <f t="shared" si="21"/>
        <v>644.30292120000001</v>
      </c>
      <c r="L184" s="6"/>
      <c r="M184" s="6"/>
      <c r="N184" s="6"/>
      <c r="O184" s="6">
        <f t="shared" si="22"/>
        <v>644.30292120000001</v>
      </c>
      <c r="P184" s="6">
        <f t="shared" si="23"/>
        <v>232.31292120000001</v>
      </c>
      <c r="Q184" s="6"/>
    </row>
    <row r="185" spans="1:17" x14ac:dyDescent="0.25">
      <c r="A185" s="12" t="s">
        <v>170</v>
      </c>
      <c r="B185" s="6"/>
      <c r="C185" s="6">
        <v>411.99</v>
      </c>
      <c r="D185" s="6"/>
      <c r="E185" s="6"/>
      <c r="F185" s="6"/>
      <c r="G185" s="6">
        <f t="shared" si="20"/>
        <v>411.99</v>
      </c>
      <c r="I185" s="12" t="s">
        <v>170</v>
      </c>
      <c r="J185" s="6"/>
      <c r="K185" s="6">
        <f t="shared" si="21"/>
        <v>644.30292120000001</v>
      </c>
      <c r="L185" s="6"/>
      <c r="M185" s="6"/>
      <c r="N185" s="6"/>
      <c r="O185" s="6">
        <f t="shared" si="22"/>
        <v>644.30292120000001</v>
      </c>
      <c r="P185" s="6">
        <f t="shared" si="23"/>
        <v>232.31292120000001</v>
      </c>
      <c r="Q185" s="6"/>
    </row>
    <row r="186" spans="1:17" x14ac:dyDescent="0.25">
      <c r="A186" s="12" t="s">
        <v>171</v>
      </c>
      <c r="B186" s="6"/>
      <c r="C186" s="6">
        <v>411.99</v>
      </c>
      <c r="D186" s="6"/>
      <c r="E186" s="6"/>
      <c r="F186" s="6"/>
      <c r="G186" s="6">
        <f t="shared" si="20"/>
        <v>411.99</v>
      </c>
      <c r="I186" s="12" t="s">
        <v>171</v>
      </c>
      <c r="J186" s="6"/>
      <c r="K186" s="6">
        <f t="shared" si="21"/>
        <v>644.30292120000001</v>
      </c>
      <c r="L186" s="6"/>
      <c r="M186" s="6"/>
      <c r="N186" s="6"/>
      <c r="O186" s="6">
        <f t="shared" si="22"/>
        <v>644.30292120000001</v>
      </c>
      <c r="P186" s="6">
        <f t="shared" si="23"/>
        <v>232.31292120000001</v>
      </c>
      <c r="Q186" s="6"/>
    </row>
    <row r="187" spans="1:17" x14ac:dyDescent="0.25">
      <c r="A187" s="12" t="s">
        <v>172</v>
      </c>
      <c r="B187" s="6"/>
      <c r="C187" s="6">
        <v>411.99</v>
      </c>
      <c r="D187" s="6"/>
      <c r="E187" s="6"/>
      <c r="F187" s="6"/>
      <c r="G187" s="6">
        <f t="shared" si="20"/>
        <v>411.99</v>
      </c>
      <c r="I187" s="12" t="s">
        <v>172</v>
      </c>
      <c r="J187" s="6"/>
      <c r="K187" s="6">
        <f t="shared" si="21"/>
        <v>644.30292120000001</v>
      </c>
      <c r="L187" s="6"/>
      <c r="M187" s="6"/>
      <c r="N187" s="6"/>
      <c r="O187" s="6">
        <f t="shared" si="22"/>
        <v>644.30292120000001</v>
      </c>
      <c r="P187" s="6">
        <f t="shared" si="23"/>
        <v>232.31292120000001</v>
      </c>
      <c r="Q187" s="6"/>
    </row>
    <row r="188" spans="1:17" x14ac:dyDescent="0.25">
      <c r="A188" s="12" t="s">
        <v>173</v>
      </c>
      <c r="B188" s="6"/>
      <c r="C188" s="6">
        <v>411.99</v>
      </c>
      <c r="D188" s="6"/>
      <c r="E188" s="6"/>
      <c r="F188" s="6"/>
      <c r="G188" s="6">
        <f t="shared" si="20"/>
        <v>411.99</v>
      </c>
      <c r="I188" s="12" t="s">
        <v>173</v>
      </c>
      <c r="J188" s="6"/>
      <c r="K188" s="6">
        <f t="shared" si="21"/>
        <v>644.30292120000001</v>
      </c>
      <c r="L188" s="6"/>
      <c r="M188" s="6"/>
      <c r="N188" s="6"/>
      <c r="O188" s="6">
        <f t="shared" si="22"/>
        <v>644.30292120000001</v>
      </c>
      <c r="P188" s="6">
        <f t="shared" si="23"/>
        <v>232.31292120000001</v>
      </c>
      <c r="Q188" s="6"/>
    </row>
    <row r="189" spans="1:17" x14ac:dyDescent="0.25">
      <c r="A189" s="12" t="s">
        <v>174</v>
      </c>
      <c r="B189" s="6"/>
      <c r="C189" s="6"/>
      <c r="D189" s="6"/>
      <c r="F189" s="6">
        <v>323.42</v>
      </c>
      <c r="G189" s="6">
        <f t="shared" si="20"/>
        <v>323.42</v>
      </c>
      <c r="I189" s="12" t="s">
        <v>174</v>
      </c>
      <c r="J189" s="6"/>
      <c r="K189" s="6"/>
      <c r="L189" s="6"/>
      <c r="M189" s="6"/>
      <c r="N189" s="6">
        <f t="shared" ref="N189:N239" si="25">1.56388*F189</f>
        <v>505.79006959999998</v>
      </c>
      <c r="O189" s="6">
        <f t="shared" si="22"/>
        <v>505.79006959999998</v>
      </c>
      <c r="P189" s="6">
        <f t="shared" si="23"/>
        <v>182.37006959999997</v>
      </c>
      <c r="Q189" s="6"/>
    </row>
    <row r="190" spans="1:17" x14ac:dyDescent="0.25">
      <c r="A190" s="12" t="s">
        <v>175</v>
      </c>
      <c r="B190" s="6"/>
      <c r="C190" s="6"/>
      <c r="D190" s="6"/>
      <c r="E190" s="6">
        <v>66.430000000000007</v>
      </c>
      <c r="F190" s="6"/>
      <c r="G190" s="6">
        <f t="shared" si="20"/>
        <v>66.430000000000007</v>
      </c>
      <c r="I190" s="12" t="s">
        <v>175</v>
      </c>
      <c r="J190" s="6"/>
      <c r="K190" s="6"/>
      <c r="L190" s="6"/>
      <c r="M190" s="6">
        <f t="shared" ref="M190:M238" si="26">1.56388*E190</f>
        <v>103.8885484</v>
      </c>
      <c r="N190" s="6"/>
      <c r="O190" s="6">
        <f t="shared" si="22"/>
        <v>103.8885484</v>
      </c>
      <c r="P190" s="6">
        <f t="shared" si="23"/>
        <v>37.458548399999998</v>
      </c>
      <c r="Q190" s="6"/>
    </row>
    <row r="191" spans="1:17" x14ac:dyDescent="0.25">
      <c r="A191" s="12" t="s">
        <v>176</v>
      </c>
      <c r="B191" s="6"/>
      <c r="C191" s="6"/>
      <c r="D191" s="6"/>
      <c r="E191" s="6">
        <v>66.430000000000007</v>
      </c>
      <c r="F191" s="6"/>
      <c r="G191" s="6">
        <f t="shared" si="20"/>
        <v>66.430000000000007</v>
      </c>
      <c r="I191" s="12" t="s">
        <v>176</v>
      </c>
      <c r="J191" s="6"/>
      <c r="K191" s="6"/>
      <c r="L191" s="6"/>
      <c r="M191" s="6">
        <f t="shared" si="26"/>
        <v>103.8885484</v>
      </c>
      <c r="N191" s="6"/>
      <c r="O191" s="6">
        <f t="shared" si="22"/>
        <v>103.8885484</v>
      </c>
      <c r="P191" s="6">
        <f t="shared" si="23"/>
        <v>37.458548399999998</v>
      </c>
      <c r="Q191" s="6"/>
    </row>
    <row r="192" spans="1:17" x14ac:dyDescent="0.25">
      <c r="A192" s="12" t="s">
        <v>177</v>
      </c>
      <c r="B192" s="6"/>
      <c r="C192" s="6"/>
      <c r="D192" s="6"/>
      <c r="E192" s="6">
        <v>66.430000000000007</v>
      </c>
      <c r="F192" s="6"/>
      <c r="G192" s="6">
        <f t="shared" si="20"/>
        <v>66.430000000000007</v>
      </c>
      <c r="I192" s="12" t="s">
        <v>177</v>
      </c>
      <c r="J192" s="6"/>
      <c r="K192" s="6"/>
      <c r="L192" s="6"/>
      <c r="M192" s="6">
        <f t="shared" si="26"/>
        <v>103.8885484</v>
      </c>
      <c r="N192" s="6"/>
      <c r="O192" s="6">
        <f t="shared" si="22"/>
        <v>103.8885484</v>
      </c>
      <c r="P192" s="6">
        <f t="shared" si="23"/>
        <v>37.458548399999998</v>
      </c>
      <c r="Q192" s="6"/>
    </row>
    <row r="193" spans="1:17" x14ac:dyDescent="0.25">
      <c r="A193" s="12" t="s">
        <v>178</v>
      </c>
      <c r="B193" s="6"/>
      <c r="C193" s="6"/>
      <c r="D193" s="6"/>
      <c r="F193" s="6">
        <v>323.42</v>
      </c>
      <c r="G193" s="6">
        <f t="shared" si="20"/>
        <v>323.42</v>
      </c>
      <c r="I193" s="12" t="s">
        <v>178</v>
      </c>
      <c r="J193" s="6"/>
      <c r="K193" s="6"/>
      <c r="L193" s="6"/>
      <c r="M193" s="6"/>
      <c r="N193" s="6">
        <f t="shared" si="25"/>
        <v>505.79006959999998</v>
      </c>
      <c r="O193" s="6">
        <f t="shared" si="22"/>
        <v>505.79006959999998</v>
      </c>
      <c r="P193" s="6">
        <f t="shared" si="23"/>
        <v>182.37006959999997</v>
      </c>
      <c r="Q193" s="6"/>
    </row>
    <row r="194" spans="1:17" x14ac:dyDescent="0.25">
      <c r="A194" s="12" t="s">
        <v>179</v>
      </c>
      <c r="B194" s="6"/>
      <c r="C194" s="6"/>
      <c r="D194" s="6"/>
      <c r="E194" s="6">
        <v>66.430000000000007</v>
      </c>
      <c r="F194" s="6"/>
      <c r="G194" s="6">
        <f t="shared" si="20"/>
        <v>66.430000000000007</v>
      </c>
      <c r="I194" s="12" t="s">
        <v>179</v>
      </c>
      <c r="J194" s="6"/>
      <c r="K194" s="6"/>
      <c r="L194" s="6"/>
      <c r="M194" s="6">
        <f t="shared" si="26"/>
        <v>103.8885484</v>
      </c>
      <c r="N194" s="6"/>
      <c r="O194" s="6">
        <f t="shared" si="22"/>
        <v>103.8885484</v>
      </c>
      <c r="P194" s="6">
        <f t="shared" si="23"/>
        <v>37.458548399999998</v>
      </c>
      <c r="Q194" s="6"/>
    </row>
    <row r="195" spans="1:17" x14ac:dyDescent="0.25">
      <c r="A195" s="12" t="s">
        <v>180</v>
      </c>
      <c r="B195" s="6"/>
      <c r="C195" s="6"/>
      <c r="D195" s="6"/>
      <c r="E195" s="6">
        <v>66.430000000000007</v>
      </c>
      <c r="F195" s="6"/>
      <c r="G195" s="6">
        <f t="shared" si="20"/>
        <v>66.430000000000007</v>
      </c>
      <c r="I195" s="12" t="s">
        <v>180</v>
      </c>
      <c r="J195" s="6"/>
      <c r="K195" s="6"/>
      <c r="L195" s="6"/>
      <c r="M195" s="6">
        <f t="shared" si="26"/>
        <v>103.8885484</v>
      </c>
      <c r="N195" s="6"/>
      <c r="O195" s="6">
        <f t="shared" si="22"/>
        <v>103.8885484</v>
      </c>
      <c r="P195" s="6">
        <f t="shared" si="23"/>
        <v>37.458548399999998</v>
      </c>
      <c r="Q195" s="6"/>
    </row>
    <row r="196" spans="1:17" x14ac:dyDescent="0.25">
      <c r="A196" s="12" t="s">
        <v>181</v>
      </c>
      <c r="B196" s="6"/>
      <c r="C196" s="6"/>
      <c r="D196" s="6"/>
      <c r="E196" s="6">
        <v>66.430000000000007</v>
      </c>
      <c r="F196" s="6"/>
      <c r="G196" s="6">
        <f t="shared" si="20"/>
        <v>66.430000000000007</v>
      </c>
      <c r="I196" s="12" t="s">
        <v>181</v>
      </c>
      <c r="J196" s="6"/>
      <c r="K196" s="6"/>
      <c r="L196" s="6"/>
      <c r="M196" s="6">
        <f t="shared" si="26"/>
        <v>103.8885484</v>
      </c>
      <c r="N196" s="6"/>
      <c r="O196" s="6">
        <f t="shared" si="22"/>
        <v>103.8885484</v>
      </c>
      <c r="P196" s="6">
        <f t="shared" si="23"/>
        <v>37.458548399999998</v>
      </c>
      <c r="Q196" s="6"/>
    </row>
    <row r="197" spans="1:17" x14ac:dyDescent="0.25">
      <c r="A197" s="12" t="s">
        <v>182</v>
      </c>
      <c r="B197" s="6"/>
      <c r="C197" s="6"/>
      <c r="D197" s="6"/>
      <c r="E197" s="6">
        <v>66.430000000000007</v>
      </c>
      <c r="F197" s="6"/>
      <c r="G197" s="6">
        <f t="shared" si="20"/>
        <v>66.430000000000007</v>
      </c>
      <c r="I197" s="12" t="s">
        <v>182</v>
      </c>
      <c r="J197" s="6"/>
      <c r="K197" s="6"/>
      <c r="L197" s="6"/>
      <c r="M197" s="6">
        <f t="shared" si="26"/>
        <v>103.8885484</v>
      </c>
      <c r="N197" s="6"/>
      <c r="O197" s="6">
        <f t="shared" si="22"/>
        <v>103.8885484</v>
      </c>
      <c r="P197" s="6">
        <f t="shared" si="23"/>
        <v>37.458548399999998</v>
      </c>
      <c r="Q197" s="6"/>
    </row>
    <row r="198" spans="1:17" x14ac:dyDescent="0.25">
      <c r="A198" s="12" t="s">
        <v>183</v>
      </c>
      <c r="B198" s="6"/>
      <c r="C198" s="6"/>
      <c r="D198" s="6"/>
      <c r="F198" s="6">
        <v>323.42</v>
      </c>
      <c r="G198" s="6">
        <f t="shared" si="20"/>
        <v>323.42</v>
      </c>
      <c r="I198" s="12" t="s">
        <v>183</v>
      </c>
      <c r="J198" s="6"/>
      <c r="K198" s="6"/>
      <c r="L198" s="6"/>
      <c r="M198" s="6"/>
      <c r="N198" s="6">
        <f t="shared" si="25"/>
        <v>505.79006959999998</v>
      </c>
      <c r="O198" s="6">
        <f t="shared" si="22"/>
        <v>505.79006959999998</v>
      </c>
      <c r="P198" s="6">
        <f t="shared" si="23"/>
        <v>182.37006959999997</v>
      </c>
      <c r="Q198" s="6"/>
    </row>
    <row r="199" spans="1:17" x14ac:dyDescent="0.25">
      <c r="A199" s="12" t="s">
        <v>184</v>
      </c>
      <c r="B199" s="6"/>
      <c r="C199" s="6"/>
      <c r="D199" s="6"/>
      <c r="E199" s="6">
        <v>66.430000000000007</v>
      </c>
      <c r="F199" s="6"/>
      <c r="G199" s="6">
        <f t="shared" si="20"/>
        <v>66.430000000000007</v>
      </c>
      <c r="I199" s="12" t="s">
        <v>184</v>
      </c>
      <c r="J199" s="6"/>
      <c r="K199" s="6"/>
      <c r="L199" s="6"/>
      <c r="M199" s="6">
        <f t="shared" si="26"/>
        <v>103.8885484</v>
      </c>
      <c r="N199" s="6"/>
      <c r="O199" s="6">
        <f t="shared" si="22"/>
        <v>103.8885484</v>
      </c>
      <c r="P199" s="6">
        <f t="shared" si="23"/>
        <v>37.458548399999998</v>
      </c>
      <c r="Q199" s="6"/>
    </row>
    <row r="200" spans="1:17" x14ac:dyDescent="0.25">
      <c r="A200" s="12" t="s">
        <v>185</v>
      </c>
      <c r="B200" s="6"/>
      <c r="C200" s="6"/>
      <c r="D200" s="6"/>
      <c r="E200" s="6">
        <v>66.430000000000007</v>
      </c>
      <c r="F200" s="6"/>
      <c r="G200" s="6">
        <f t="shared" si="20"/>
        <v>66.430000000000007</v>
      </c>
      <c r="I200" s="12" t="s">
        <v>185</v>
      </c>
      <c r="J200" s="6"/>
      <c r="K200" s="6"/>
      <c r="L200" s="6"/>
      <c r="M200" s="6">
        <f t="shared" si="26"/>
        <v>103.8885484</v>
      </c>
      <c r="N200" s="6"/>
      <c r="O200" s="6">
        <f t="shared" si="22"/>
        <v>103.8885484</v>
      </c>
      <c r="P200" s="6">
        <f t="shared" si="23"/>
        <v>37.458548399999998</v>
      </c>
      <c r="Q200" s="6"/>
    </row>
    <row r="201" spans="1:17" x14ac:dyDescent="0.25">
      <c r="A201" s="12" t="s">
        <v>186</v>
      </c>
      <c r="B201" s="6"/>
      <c r="C201" s="6"/>
      <c r="D201" s="6"/>
      <c r="F201" s="6">
        <v>323.42</v>
      </c>
      <c r="G201" s="6">
        <f t="shared" si="20"/>
        <v>323.42</v>
      </c>
      <c r="I201" s="12" t="s">
        <v>186</v>
      </c>
      <c r="J201" s="6"/>
      <c r="K201" s="6"/>
      <c r="L201" s="6"/>
      <c r="M201" s="6"/>
      <c r="N201" s="6">
        <f t="shared" si="25"/>
        <v>505.79006959999998</v>
      </c>
      <c r="O201" s="6">
        <f t="shared" si="22"/>
        <v>505.79006959999998</v>
      </c>
      <c r="P201" s="6">
        <f t="shared" si="23"/>
        <v>182.37006959999997</v>
      </c>
      <c r="Q201" s="6"/>
    </row>
    <row r="202" spans="1:17" x14ac:dyDescent="0.25">
      <c r="A202" s="12" t="s">
        <v>187</v>
      </c>
      <c r="B202" s="6"/>
      <c r="C202" s="6"/>
      <c r="D202" s="6"/>
      <c r="F202" s="6">
        <v>323.42</v>
      </c>
      <c r="G202" s="6">
        <f t="shared" si="20"/>
        <v>323.42</v>
      </c>
      <c r="I202" s="12" t="s">
        <v>187</v>
      </c>
      <c r="J202" s="6"/>
      <c r="K202" s="6"/>
      <c r="L202" s="6"/>
      <c r="M202" s="6"/>
      <c r="N202" s="6">
        <f t="shared" si="25"/>
        <v>505.79006959999998</v>
      </c>
      <c r="O202" s="6">
        <f t="shared" si="22"/>
        <v>505.79006959999998</v>
      </c>
      <c r="P202" s="6">
        <f t="shared" si="23"/>
        <v>182.37006959999997</v>
      </c>
      <c r="Q202" s="6"/>
    </row>
    <row r="203" spans="1:17" x14ac:dyDescent="0.25">
      <c r="A203" s="12" t="s">
        <v>188</v>
      </c>
      <c r="B203" s="6"/>
      <c r="C203" s="6"/>
      <c r="D203" s="6"/>
      <c r="F203" s="6">
        <v>323.42</v>
      </c>
      <c r="G203" s="6">
        <f t="shared" si="20"/>
        <v>323.42</v>
      </c>
      <c r="I203" s="12" t="s">
        <v>188</v>
      </c>
      <c r="J203" s="6"/>
      <c r="K203" s="6"/>
      <c r="L203" s="6"/>
      <c r="M203" s="6"/>
      <c r="N203" s="6">
        <f t="shared" si="25"/>
        <v>505.79006959999998</v>
      </c>
      <c r="O203" s="6">
        <f t="shared" si="22"/>
        <v>505.79006959999998</v>
      </c>
      <c r="P203" s="6">
        <f t="shared" si="23"/>
        <v>182.37006959999997</v>
      </c>
      <c r="Q203" s="6"/>
    </row>
    <row r="204" spans="1:17" x14ac:dyDescent="0.25">
      <c r="A204" s="12" t="s">
        <v>189</v>
      </c>
      <c r="B204" s="6"/>
      <c r="C204" s="6"/>
      <c r="D204" s="6"/>
      <c r="E204" s="6">
        <v>66.430000000000007</v>
      </c>
      <c r="F204" s="6"/>
      <c r="G204" s="6">
        <f t="shared" si="20"/>
        <v>66.430000000000007</v>
      </c>
      <c r="I204" s="12" t="s">
        <v>189</v>
      </c>
      <c r="J204" s="6"/>
      <c r="K204" s="6"/>
      <c r="L204" s="6"/>
      <c r="M204" s="6">
        <f t="shared" si="26"/>
        <v>103.8885484</v>
      </c>
      <c r="N204" s="6"/>
      <c r="O204" s="6">
        <f t="shared" si="22"/>
        <v>103.8885484</v>
      </c>
      <c r="P204" s="6">
        <f t="shared" si="23"/>
        <v>37.458548399999998</v>
      </c>
      <c r="Q204" s="6"/>
    </row>
    <row r="205" spans="1:17" x14ac:dyDescent="0.25">
      <c r="A205" s="12" t="s">
        <v>190</v>
      </c>
      <c r="B205" s="6"/>
      <c r="C205" s="6"/>
      <c r="D205" s="6"/>
      <c r="E205" s="6">
        <v>66.430000000000007</v>
      </c>
      <c r="F205" s="6"/>
      <c r="G205" s="6">
        <f t="shared" si="20"/>
        <v>66.430000000000007</v>
      </c>
      <c r="I205" s="12" t="s">
        <v>190</v>
      </c>
      <c r="J205" s="6"/>
      <c r="K205" s="6"/>
      <c r="L205" s="6"/>
      <c r="M205" s="6">
        <f t="shared" si="26"/>
        <v>103.8885484</v>
      </c>
      <c r="N205" s="6"/>
      <c r="O205" s="6">
        <f t="shared" si="22"/>
        <v>103.8885484</v>
      </c>
      <c r="P205" s="6">
        <f t="shared" si="23"/>
        <v>37.458548399999998</v>
      </c>
      <c r="Q205" s="6"/>
    </row>
    <row r="206" spans="1:17" x14ac:dyDescent="0.25">
      <c r="A206" s="12" t="s">
        <v>191</v>
      </c>
      <c r="B206" s="6"/>
      <c r="C206" s="6"/>
      <c r="D206" s="6"/>
      <c r="E206" s="6">
        <v>66.430000000000007</v>
      </c>
      <c r="F206" s="6"/>
      <c r="G206" s="6">
        <f t="shared" si="20"/>
        <v>66.430000000000007</v>
      </c>
      <c r="I206" s="12" t="s">
        <v>191</v>
      </c>
      <c r="J206" s="6"/>
      <c r="K206" s="6"/>
      <c r="L206" s="6"/>
      <c r="M206" s="6">
        <f t="shared" si="26"/>
        <v>103.8885484</v>
      </c>
      <c r="N206" s="6"/>
      <c r="O206" s="6">
        <f t="shared" si="22"/>
        <v>103.8885484</v>
      </c>
      <c r="P206" s="6">
        <f t="shared" si="23"/>
        <v>37.458548399999998</v>
      </c>
      <c r="Q206" s="6"/>
    </row>
    <row r="207" spans="1:17" x14ac:dyDescent="0.25">
      <c r="A207" s="12" t="s">
        <v>192</v>
      </c>
      <c r="B207" s="6"/>
      <c r="C207" s="6"/>
      <c r="D207" s="6"/>
      <c r="E207" s="6">
        <v>66.430000000000007</v>
      </c>
      <c r="F207" s="6"/>
      <c r="G207" s="6">
        <f t="shared" si="20"/>
        <v>66.430000000000007</v>
      </c>
      <c r="I207" s="12" t="s">
        <v>192</v>
      </c>
      <c r="J207" s="6"/>
      <c r="K207" s="6"/>
      <c r="L207" s="6"/>
      <c r="M207" s="6">
        <f t="shared" si="26"/>
        <v>103.8885484</v>
      </c>
      <c r="N207" s="6"/>
      <c r="O207" s="6">
        <f t="shared" si="22"/>
        <v>103.8885484</v>
      </c>
      <c r="P207" s="6">
        <f t="shared" si="23"/>
        <v>37.458548399999998</v>
      </c>
      <c r="Q207" s="6"/>
    </row>
    <row r="208" spans="1:17" x14ac:dyDescent="0.25">
      <c r="A208" s="12" t="s">
        <v>193</v>
      </c>
      <c r="B208" s="6"/>
      <c r="C208" s="6"/>
      <c r="D208" s="6"/>
      <c r="E208" s="6">
        <v>66.430000000000007</v>
      </c>
      <c r="F208" s="6"/>
      <c r="G208" s="6">
        <f t="shared" si="20"/>
        <v>66.430000000000007</v>
      </c>
      <c r="I208" s="12" t="s">
        <v>193</v>
      </c>
      <c r="J208" s="6"/>
      <c r="K208" s="6"/>
      <c r="L208" s="6"/>
      <c r="M208" s="6">
        <f t="shared" si="26"/>
        <v>103.8885484</v>
      </c>
      <c r="N208" s="6"/>
      <c r="O208" s="6">
        <f t="shared" si="22"/>
        <v>103.8885484</v>
      </c>
      <c r="P208" s="6">
        <f t="shared" si="23"/>
        <v>37.458548399999998</v>
      </c>
      <c r="Q208" s="6"/>
    </row>
    <row r="209" spans="1:17" x14ac:dyDescent="0.25">
      <c r="A209" s="12" t="s">
        <v>194</v>
      </c>
      <c r="B209" s="6"/>
      <c r="C209" s="6"/>
      <c r="D209" s="6"/>
      <c r="F209" s="6">
        <v>323.42</v>
      </c>
      <c r="G209" s="6">
        <f t="shared" si="20"/>
        <v>323.42</v>
      </c>
      <c r="I209" s="12" t="s">
        <v>194</v>
      </c>
      <c r="J209" s="6"/>
      <c r="K209" s="6"/>
      <c r="L209" s="6"/>
      <c r="M209" s="6"/>
      <c r="N209" s="6">
        <f t="shared" si="25"/>
        <v>505.79006959999998</v>
      </c>
      <c r="O209" s="6">
        <f t="shared" si="22"/>
        <v>505.79006959999998</v>
      </c>
      <c r="P209" s="6">
        <f t="shared" si="23"/>
        <v>182.37006959999997</v>
      </c>
      <c r="Q209" s="6"/>
    </row>
    <row r="210" spans="1:17" x14ac:dyDescent="0.25">
      <c r="A210" s="12" t="s">
        <v>195</v>
      </c>
      <c r="B210" s="6"/>
      <c r="C210" s="6"/>
      <c r="D210" s="6"/>
      <c r="F210" s="6">
        <v>323.42</v>
      </c>
      <c r="G210" s="6">
        <f t="shared" si="20"/>
        <v>323.42</v>
      </c>
      <c r="I210" s="12" t="s">
        <v>195</v>
      </c>
      <c r="J210" s="6"/>
      <c r="K210" s="6"/>
      <c r="L210" s="6"/>
      <c r="M210" s="6"/>
      <c r="N210" s="6">
        <f t="shared" si="25"/>
        <v>505.79006959999998</v>
      </c>
      <c r="O210" s="6">
        <f t="shared" si="22"/>
        <v>505.79006959999998</v>
      </c>
      <c r="P210" s="6">
        <f t="shared" si="23"/>
        <v>182.37006959999997</v>
      </c>
      <c r="Q210" s="6"/>
    </row>
    <row r="211" spans="1:17" x14ac:dyDescent="0.25">
      <c r="A211" s="12" t="s">
        <v>196</v>
      </c>
      <c r="B211" s="6"/>
      <c r="C211" s="6"/>
      <c r="D211" s="6"/>
      <c r="E211" s="6">
        <v>66.430000000000007</v>
      </c>
      <c r="F211" s="6"/>
      <c r="G211" s="6">
        <f t="shared" si="20"/>
        <v>66.430000000000007</v>
      </c>
      <c r="I211" s="12" t="s">
        <v>196</v>
      </c>
      <c r="J211" s="6"/>
      <c r="K211" s="6"/>
      <c r="L211" s="6"/>
      <c r="M211" s="6">
        <f t="shared" si="26"/>
        <v>103.8885484</v>
      </c>
      <c r="N211" s="6"/>
      <c r="O211" s="6">
        <f t="shared" si="22"/>
        <v>103.8885484</v>
      </c>
      <c r="P211" s="6">
        <f t="shared" si="23"/>
        <v>37.458548399999998</v>
      </c>
      <c r="Q211" s="6"/>
    </row>
    <row r="212" spans="1:17" x14ac:dyDescent="0.25">
      <c r="A212" s="12" t="s">
        <v>197</v>
      </c>
      <c r="B212" s="6"/>
      <c r="C212" s="6"/>
      <c r="D212" s="6"/>
      <c r="F212" s="6">
        <v>323.42</v>
      </c>
      <c r="G212" s="6">
        <f t="shared" si="20"/>
        <v>323.42</v>
      </c>
      <c r="I212" s="12" t="s">
        <v>197</v>
      </c>
      <c r="J212" s="6"/>
      <c r="K212" s="6"/>
      <c r="L212" s="6"/>
      <c r="M212" s="6"/>
      <c r="N212" s="6">
        <f t="shared" si="25"/>
        <v>505.79006959999998</v>
      </c>
      <c r="O212" s="6">
        <f t="shared" si="22"/>
        <v>505.79006959999998</v>
      </c>
      <c r="P212" s="6">
        <f t="shared" si="23"/>
        <v>182.37006959999997</v>
      </c>
      <c r="Q212" s="6"/>
    </row>
    <row r="213" spans="1:17" x14ac:dyDescent="0.25">
      <c r="A213" s="12" t="s">
        <v>198</v>
      </c>
      <c r="B213" s="6"/>
      <c r="C213" s="6"/>
      <c r="D213" s="6"/>
      <c r="F213" s="6">
        <v>323.42</v>
      </c>
      <c r="G213" s="6">
        <f t="shared" si="20"/>
        <v>323.42</v>
      </c>
      <c r="I213" s="12" t="s">
        <v>198</v>
      </c>
      <c r="J213" s="6"/>
      <c r="K213" s="6"/>
      <c r="L213" s="6"/>
      <c r="M213" s="6"/>
      <c r="N213" s="6">
        <f t="shared" si="25"/>
        <v>505.79006959999998</v>
      </c>
      <c r="O213" s="6">
        <f t="shared" si="22"/>
        <v>505.79006959999998</v>
      </c>
      <c r="P213" s="6">
        <f t="shared" si="23"/>
        <v>182.37006959999997</v>
      </c>
      <c r="Q213" s="6"/>
    </row>
    <row r="214" spans="1:17" x14ac:dyDescent="0.25">
      <c r="A214" s="12" t="s">
        <v>199</v>
      </c>
      <c r="B214" s="6"/>
      <c r="C214" s="6"/>
      <c r="D214" s="6"/>
      <c r="F214" s="6">
        <v>323.42</v>
      </c>
      <c r="G214" s="6">
        <f t="shared" si="20"/>
        <v>323.42</v>
      </c>
      <c r="I214" s="12" t="s">
        <v>199</v>
      </c>
      <c r="J214" s="6"/>
      <c r="K214" s="6"/>
      <c r="L214" s="6"/>
      <c r="M214" s="6"/>
      <c r="N214" s="6">
        <f t="shared" si="25"/>
        <v>505.79006959999998</v>
      </c>
      <c r="O214" s="6">
        <f t="shared" si="22"/>
        <v>505.79006959999998</v>
      </c>
      <c r="P214" s="6">
        <f t="shared" si="23"/>
        <v>182.37006959999997</v>
      </c>
      <c r="Q214" s="6"/>
    </row>
    <row r="215" spans="1:17" x14ac:dyDescent="0.25">
      <c r="A215" s="12" t="s">
        <v>200</v>
      </c>
      <c r="B215" s="6"/>
      <c r="C215" s="6"/>
      <c r="D215" s="6"/>
      <c r="E215" s="6">
        <v>66.430000000000007</v>
      </c>
      <c r="F215" s="6"/>
      <c r="G215" s="6">
        <f t="shared" si="20"/>
        <v>66.430000000000007</v>
      </c>
      <c r="I215" s="12" t="s">
        <v>200</v>
      </c>
      <c r="J215" s="6"/>
      <c r="K215" s="6"/>
      <c r="L215" s="6"/>
      <c r="M215" s="6">
        <f t="shared" si="26"/>
        <v>103.8885484</v>
      </c>
      <c r="N215" s="6"/>
      <c r="O215" s="6">
        <f t="shared" si="22"/>
        <v>103.8885484</v>
      </c>
      <c r="P215" s="6">
        <f t="shared" si="23"/>
        <v>37.458548399999998</v>
      </c>
      <c r="Q215" s="6"/>
    </row>
    <row r="216" spans="1:17" x14ac:dyDescent="0.25">
      <c r="A216" s="12" t="s">
        <v>201</v>
      </c>
      <c r="B216" s="6"/>
      <c r="C216" s="6"/>
      <c r="D216" s="6"/>
      <c r="E216" s="6">
        <v>66.430000000000007</v>
      </c>
      <c r="F216" s="6"/>
      <c r="G216" s="6">
        <f t="shared" si="20"/>
        <v>66.430000000000007</v>
      </c>
      <c r="I216" s="12" t="s">
        <v>201</v>
      </c>
      <c r="J216" s="6"/>
      <c r="K216" s="6"/>
      <c r="L216" s="6"/>
      <c r="M216" s="6">
        <f t="shared" si="26"/>
        <v>103.8885484</v>
      </c>
      <c r="N216" s="6"/>
      <c r="O216" s="6">
        <f t="shared" si="22"/>
        <v>103.8885484</v>
      </c>
      <c r="P216" s="6">
        <f t="shared" si="23"/>
        <v>37.458548399999998</v>
      </c>
      <c r="Q216" s="6"/>
    </row>
    <row r="217" spans="1:17" x14ac:dyDescent="0.25">
      <c r="A217" s="12" t="s">
        <v>76</v>
      </c>
      <c r="B217" s="6"/>
      <c r="C217" s="6"/>
      <c r="D217" s="6">
        <v>46.03</v>
      </c>
      <c r="E217" s="6"/>
      <c r="F217" s="6"/>
      <c r="G217" s="6">
        <f t="shared" si="20"/>
        <v>46.03</v>
      </c>
      <c r="I217" s="12" t="s">
        <v>76</v>
      </c>
      <c r="J217" s="6"/>
      <c r="K217" s="6"/>
      <c r="L217" s="6">
        <f t="shared" ref="L217:L226" si="27">1.56388*D217</f>
        <v>71.985396399999999</v>
      </c>
      <c r="M217" s="6"/>
      <c r="N217" s="6"/>
      <c r="O217" s="6">
        <f t="shared" si="22"/>
        <v>71.985396399999999</v>
      </c>
      <c r="P217" s="6">
        <f t="shared" si="23"/>
        <v>25.955396399999998</v>
      </c>
      <c r="Q217" s="6"/>
    </row>
    <row r="218" spans="1:17" x14ac:dyDescent="0.25">
      <c r="A218" s="12" t="s">
        <v>202</v>
      </c>
      <c r="B218" s="6"/>
      <c r="C218" s="6"/>
      <c r="D218" s="6">
        <v>46.03</v>
      </c>
      <c r="E218" s="6"/>
      <c r="F218" s="6"/>
      <c r="G218" s="6">
        <f t="shared" si="20"/>
        <v>46.03</v>
      </c>
      <c r="I218" s="12" t="s">
        <v>202</v>
      </c>
      <c r="J218" s="6"/>
      <c r="K218" s="6"/>
      <c r="L218" s="6">
        <f t="shared" si="27"/>
        <v>71.985396399999999</v>
      </c>
      <c r="M218" s="6"/>
      <c r="N218" s="6"/>
      <c r="O218" s="6">
        <f t="shared" si="22"/>
        <v>71.985396399999999</v>
      </c>
      <c r="P218" s="6">
        <f t="shared" si="23"/>
        <v>25.955396399999998</v>
      </c>
      <c r="Q218" s="6"/>
    </row>
    <row r="219" spans="1:17" x14ac:dyDescent="0.25">
      <c r="A219" s="12" t="s">
        <v>78</v>
      </c>
      <c r="B219" s="6"/>
      <c r="C219" s="6"/>
      <c r="D219" s="6">
        <v>46.03</v>
      </c>
      <c r="E219" s="6"/>
      <c r="F219" s="6"/>
      <c r="G219" s="6">
        <f t="shared" si="20"/>
        <v>46.03</v>
      </c>
      <c r="I219" s="12" t="s">
        <v>78</v>
      </c>
      <c r="J219" s="6"/>
      <c r="K219" s="6"/>
      <c r="L219" s="6">
        <f t="shared" si="27"/>
        <v>71.985396399999999</v>
      </c>
      <c r="M219" s="6"/>
      <c r="N219" s="6"/>
      <c r="O219" s="6">
        <f t="shared" si="22"/>
        <v>71.985396399999999</v>
      </c>
      <c r="P219" s="6">
        <f t="shared" si="23"/>
        <v>25.955396399999998</v>
      </c>
      <c r="Q219" s="6"/>
    </row>
    <row r="220" spans="1:17" x14ac:dyDescent="0.25">
      <c r="A220" s="12" t="s">
        <v>79</v>
      </c>
      <c r="B220" s="6"/>
      <c r="C220" s="6"/>
      <c r="D220" s="6">
        <v>46.03</v>
      </c>
      <c r="E220" s="6"/>
      <c r="F220" s="6"/>
      <c r="G220" s="6">
        <f t="shared" si="20"/>
        <v>46.03</v>
      </c>
      <c r="I220" s="12" t="s">
        <v>79</v>
      </c>
      <c r="J220" s="6"/>
      <c r="K220" s="6"/>
      <c r="L220" s="6">
        <f t="shared" si="27"/>
        <v>71.985396399999999</v>
      </c>
      <c r="M220" s="6"/>
      <c r="N220" s="6"/>
      <c r="O220" s="6">
        <f t="shared" si="22"/>
        <v>71.985396399999999</v>
      </c>
      <c r="P220" s="6">
        <f t="shared" si="23"/>
        <v>25.955396399999998</v>
      </c>
      <c r="Q220" s="6"/>
    </row>
    <row r="221" spans="1:17" x14ac:dyDescent="0.25">
      <c r="A221" s="12" t="s">
        <v>80</v>
      </c>
      <c r="B221" s="6"/>
      <c r="C221" s="6"/>
      <c r="D221" s="6">
        <v>46.03</v>
      </c>
      <c r="E221" s="6"/>
      <c r="F221" s="6"/>
      <c r="G221" s="6">
        <f t="shared" si="20"/>
        <v>46.03</v>
      </c>
      <c r="I221" s="12" t="s">
        <v>80</v>
      </c>
      <c r="J221" s="6"/>
      <c r="K221" s="6"/>
      <c r="L221" s="6">
        <f t="shared" si="27"/>
        <v>71.985396399999999</v>
      </c>
      <c r="M221" s="6"/>
      <c r="N221" s="6"/>
      <c r="O221" s="6">
        <f t="shared" si="22"/>
        <v>71.985396399999999</v>
      </c>
      <c r="P221" s="6">
        <f t="shared" si="23"/>
        <v>25.955396399999998</v>
      </c>
      <c r="Q221" s="6"/>
    </row>
    <row r="222" spans="1:17" x14ac:dyDescent="0.25">
      <c r="A222" s="12" t="s">
        <v>81</v>
      </c>
      <c r="B222" s="6"/>
      <c r="C222" s="6"/>
      <c r="D222" s="6">
        <v>46.03</v>
      </c>
      <c r="E222" s="6"/>
      <c r="F222" s="6"/>
      <c r="G222" s="6">
        <f t="shared" si="20"/>
        <v>46.03</v>
      </c>
      <c r="I222" s="12" t="s">
        <v>81</v>
      </c>
      <c r="J222" s="6"/>
      <c r="K222" s="6"/>
      <c r="L222" s="6">
        <f t="shared" si="27"/>
        <v>71.985396399999999</v>
      </c>
      <c r="M222" s="6"/>
      <c r="N222" s="6"/>
      <c r="O222" s="6">
        <f t="shared" si="22"/>
        <v>71.985396399999999</v>
      </c>
      <c r="P222" s="6">
        <f t="shared" si="23"/>
        <v>25.955396399999998</v>
      </c>
      <c r="Q222" s="6"/>
    </row>
    <row r="223" spans="1:17" x14ac:dyDescent="0.25">
      <c r="A223" s="12" t="s">
        <v>82</v>
      </c>
      <c r="B223" s="6"/>
      <c r="C223" s="6"/>
      <c r="D223" s="6">
        <v>46.03</v>
      </c>
      <c r="E223" s="6"/>
      <c r="F223" s="6"/>
      <c r="G223" s="6">
        <f t="shared" si="20"/>
        <v>46.03</v>
      </c>
      <c r="I223" s="12" t="s">
        <v>82</v>
      </c>
      <c r="J223" s="6"/>
      <c r="K223" s="6"/>
      <c r="L223" s="6">
        <f t="shared" si="27"/>
        <v>71.985396399999999</v>
      </c>
      <c r="M223" s="6"/>
      <c r="N223" s="6"/>
      <c r="O223" s="6">
        <f t="shared" si="22"/>
        <v>71.985396399999999</v>
      </c>
      <c r="P223" s="6">
        <f t="shared" si="23"/>
        <v>25.955396399999998</v>
      </c>
      <c r="Q223" s="6"/>
    </row>
    <row r="224" spans="1:17" x14ac:dyDescent="0.25">
      <c r="A224" s="12" t="s">
        <v>83</v>
      </c>
      <c r="B224" s="6"/>
      <c r="C224" s="6"/>
      <c r="D224" s="6">
        <v>46.03</v>
      </c>
      <c r="E224" s="6"/>
      <c r="F224" s="6"/>
      <c r="G224" s="6">
        <f t="shared" si="20"/>
        <v>46.03</v>
      </c>
      <c r="I224" s="12" t="s">
        <v>83</v>
      </c>
      <c r="J224" s="6"/>
      <c r="K224" s="6"/>
      <c r="L224" s="6">
        <f t="shared" si="27"/>
        <v>71.985396399999999</v>
      </c>
      <c r="M224" s="6"/>
      <c r="N224" s="6"/>
      <c r="O224" s="6">
        <f t="shared" si="22"/>
        <v>71.985396399999999</v>
      </c>
      <c r="P224" s="6">
        <f t="shared" si="23"/>
        <v>25.955396399999998</v>
      </c>
      <c r="Q224" s="6"/>
    </row>
    <row r="225" spans="1:17" x14ac:dyDescent="0.25">
      <c r="A225" s="12" t="s">
        <v>203</v>
      </c>
      <c r="B225" s="6"/>
      <c r="C225" s="6"/>
      <c r="D225" s="6">
        <v>46.03</v>
      </c>
      <c r="E225" s="6"/>
      <c r="F225" s="6"/>
      <c r="G225" s="6">
        <f t="shared" si="20"/>
        <v>46.03</v>
      </c>
      <c r="I225" s="12" t="s">
        <v>203</v>
      </c>
      <c r="J225" s="6"/>
      <c r="K225" s="6"/>
      <c r="L225" s="6">
        <f t="shared" si="27"/>
        <v>71.985396399999999</v>
      </c>
      <c r="M225" s="6"/>
      <c r="N225" s="6"/>
      <c r="O225" s="6">
        <f t="shared" si="22"/>
        <v>71.985396399999999</v>
      </c>
      <c r="P225" s="6">
        <f t="shared" si="23"/>
        <v>25.955396399999998</v>
      </c>
      <c r="Q225" s="6"/>
    </row>
    <row r="226" spans="1:17" x14ac:dyDescent="0.25">
      <c r="A226" s="12" t="s">
        <v>85</v>
      </c>
      <c r="B226" s="6"/>
      <c r="C226" s="6"/>
      <c r="D226" s="6">
        <v>46.03</v>
      </c>
      <c r="E226" s="6"/>
      <c r="F226" s="6"/>
      <c r="G226" s="6">
        <f t="shared" si="20"/>
        <v>46.03</v>
      </c>
      <c r="I226" s="12" t="s">
        <v>85</v>
      </c>
      <c r="J226" s="6"/>
      <c r="K226" s="6"/>
      <c r="L226" s="6">
        <f t="shared" si="27"/>
        <v>71.985396399999999</v>
      </c>
      <c r="M226" s="6"/>
      <c r="N226" s="6"/>
      <c r="O226" s="6">
        <f t="shared" si="22"/>
        <v>71.985396399999999</v>
      </c>
      <c r="P226" s="6">
        <f t="shared" si="23"/>
        <v>25.955396399999998</v>
      </c>
      <c r="Q226" s="6"/>
    </row>
    <row r="227" spans="1:17" x14ac:dyDescent="0.25">
      <c r="A227" s="12" t="s">
        <v>204</v>
      </c>
      <c r="B227" s="6"/>
      <c r="C227" s="6"/>
      <c r="D227" s="6"/>
      <c r="E227" s="6"/>
      <c r="F227" s="6">
        <v>323.42</v>
      </c>
      <c r="G227" s="6">
        <f t="shared" si="20"/>
        <v>323.42</v>
      </c>
      <c r="I227" s="12" t="s">
        <v>204</v>
      </c>
      <c r="J227" s="6"/>
      <c r="K227" s="6"/>
      <c r="L227" s="6"/>
      <c r="M227" s="6"/>
      <c r="N227" s="6">
        <f t="shared" si="25"/>
        <v>505.79006959999998</v>
      </c>
      <c r="O227" s="6">
        <f t="shared" si="22"/>
        <v>505.79006959999998</v>
      </c>
      <c r="P227" s="6">
        <f t="shared" si="23"/>
        <v>182.37006959999997</v>
      </c>
      <c r="Q227" s="6"/>
    </row>
    <row r="228" spans="1:17" x14ac:dyDescent="0.25">
      <c r="A228" s="12" t="s">
        <v>205</v>
      </c>
      <c r="B228" s="6"/>
      <c r="C228" s="6"/>
      <c r="D228" s="6"/>
      <c r="E228" s="6">
        <v>66.430000000000007</v>
      </c>
      <c r="F228" s="6"/>
      <c r="G228" s="6">
        <f t="shared" si="20"/>
        <v>66.430000000000007</v>
      </c>
      <c r="I228" s="12" t="s">
        <v>205</v>
      </c>
      <c r="J228" s="6"/>
      <c r="K228" s="6"/>
      <c r="L228" s="6"/>
      <c r="M228" s="6">
        <f t="shared" si="26"/>
        <v>103.8885484</v>
      </c>
      <c r="N228" s="6"/>
      <c r="O228" s="6">
        <f t="shared" si="22"/>
        <v>103.8885484</v>
      </c>
      <c r="P228" s="6">
        <f t="shared" si="23"/>
        <v>37.458548399999998</v>
      </c>
      <c r="Q228" s="6"/>
    </row>
    <row r="229" spans="1:17" x14ac:dyDescent="0.25">
      <c r="A229" s="12" t="s">
        <v>206</v>
      </c>
      <c r="B229" s="6"/>
      <c r="C229" s="6"/>
      <c r="D229" s="6"/>
      <c r="E229" s="6">
        <v>66.430000000000007</v>
      </c>
      <c r="F229" s="6"/>
      <c r="G229" s="6">
        <f t="shared" si="20"/>
        <v>66.430000000000007</v>
      </c>
      <c r="I229" s="12" t="s">
        <v>206</v>
      </c>
      <c r="J229" s="6"/>
      <c r="K229" s="6"/>
      <c r="L229" s="6"/>
      <c r="M229" s="6">
        <f t="shared" si="26"/>
        <v>103.8885484</v>
      </c>
      <c r="N229" s="6"/>
      <c r="O229" s="6">
        <f t="shared" si="22"/>
        <v>103.8885484</v>
      </c>
      <c r="P229" s="6">
        <f t="shared" si="23"/>
        <v>37.458548399999998</v>
      </c>
      <c r="Q229" s="6"/>
    </row>
    <row r="230" spans="1:17" x14ac:dyDescent="0.25">
      <c r="A230" s="12" t="s">
        <v>207</v>
      </c>
      <c r="B230" s="6"/>
      <c r="C230" s="6"/>
      <c r="D230" s="6"/>
      <c r="E230" s="6">
        <v>66.430000000000007</v>
      </c>
      <c r="F230" s="6"/>
      <c r="G230" s="6">
        <f t="shared" si="20"/>
        <v>66.430000000000007</v>
      </c>
      <c r="I230" s="12" t="s">
        <v>207</v>
      </c>
      <c r="J230" s="6"/>
      <c r="K230" s="6"/>
      <c r="L230" s="6"/>
      <c r="M230" s="6">
        <f t="shared" si="26"/>
        <v>103.8885484</v>
      </c>
      <c r="N230" s="6"/>
      <c r="O230" s="6">
        <f t="shared" si="22"/>
        <v>103.8885484</v>
      </c>
      <c r="P230" s="6">
        <f t="shared" si="23"/>
        <v>37.458548399999998</v>
      </c>
      <c r="Q230" s="6"/>
    </row>
    <row r="231" spans="1:17" x14ac:dyDescent="0.25">
      <c r="A231" s="12" t="s">
        <v>208</v>
      </c>
      <c r="B231" s="6"/>
      <c r="C231" s="6"/>
      <c r="D231" s="6"/>
      <c r="E231" s="6"/>
      <c r="F231" s="6">
        <v>323.42</v>
      </c>
      <c r="G231" s="6">
        <f t="shared" si="20"/>
        <v>323.42</v>
      </c>
      <c r="I231" s="12" t="s">
        <v>208</v>
      </c>
      <c r="J231" s="6"/>
      <c r="K231" s="6"/>
      <c r="L231" s="6"/>
      <c r="M231" s="6"/>
      <c r="N231" s="6">
        <f t="shared" si="25"/>
        <v>505.79006959999998</v>
      </c>
      <c r="O231" s="6">
        <f t="shared" si="22"/>
        <v>505.79006959999998</v>
      </c>
      <c r="P231" s="6">
        <f t="shared" si="23"/>
        <v>182.37006959999997</v>
      </c>
      <c r="Q231" s="6"/>
    </row>
    <row r="232" spans="1:17" x14ac:dyDescent="0.25">
      <c r="A232" s="12" t="s">
        <v>209</v>
      </c>
      <c r="B232" s="6"/>
      <c r="C232" s="6"/>
      <c r="D232" s="6"/>
      <c r="E232" s="6">
        <v>66.430000000000007</v>
      </c>
      <c r="F232" s="6"/>
      <c r="G232" s="6">
        <f t="shared" si="20"/>
        <v>66.430000000000007</v>
      </c>
      <c r="I232" s="12" t="s">
        <v>209</v>
      </c>
      <c r="J232" s="6"/>
      <c r="K232" s="6"/>
      <c r="L232" s="6"/>
      <c r="M232" s="6">
        <f t="shared" si="26"/>
        <v>103.8885484</v>
      </c>
      <c r="N232" s="6"/>
      <c r="O232" s="6">
        <f t="shared" si="22"/>
        <v>103.8885484</v>
      </c>
      <c r="P232" s="6">
        <f t="shared" si="23"/>
        <v>37.458548399999998</v>
      </c>
      <c r="Q232" s="6"/>
    </row>
    <row r="233" spans="1:17" x14ac:dyDescent="0.25">
      <c r="A233" s="12" t="s">
        <v>210</v>
      </c>
      <c r="B233" s="6"/>
      <c r="C233" s="6"/>
      <c r="D233" s="6"/>
      <c r="E233" s="6">
        <v>66.430000000000007</v>
      </c>
      <c r="F233" s="6"/>
      <c r="G233" s="6">
        <f t="shared" si="20"/>
        <v>66.430000000000007</v>
      </c>
      <c r="I233" s="12" t="s">
        <v>210</v>
      </c>
      <c r="J233" s="6"/>
      <c r="K233" s="6"/>
      <c r="L233" s="6"/>
      <c r="M233" s="6">
        <f t="shared" si="26"/>
        <v>103.8885484</v>
      </c>
      <c r="N233" s="6"/>
      <c r="O233" s="6">
        <f t="shared" si="22"/>
        <v>103.8885484</v>
      </c>
      <c r="P233" s="6">
        <f t="shared" si="23"/>
        <v>37.458548399999998</v>
      </c>
      <c r="Q233" s="6"/>
    </row>
    <row r="234" spans="1:17" x14ac:dyDescent="0.25">
      <c r="A234" s="12" t="s">
        <v>211</v>
      </c>
      <c r="B234" s="6"/>
      <c r="C234" s="6"/>
      <c r="D234" s="6"/>
      <c r="E234" s="6">
        <v>66.430000000000007</v>
      </c>
      <c r="F234" s="6"/>
      <c r="G234" s="6">
        <f t="shared" si="20"/>
        <v>66.430000000000007</v>
      </c>
      <c r="I234" s="12" t="s">
        <v>211</v>
      </c>
      <c r="J234" s="6"/>
      <c r="K234" s="6"/>
      <c r="L234" s="6"/>
      <c r="M234" s="6">
        <f t="shared" si="26"/>
        <v>103.8885484</v>
      </c>
      <c r="N234" s="6"/>
      <c r="O234" s="6">
        <f t="shared" si="22"/>
        <v>103.8885484</v>
      </c>
      <c r="P234" s="6">
        <f t="shared" si="23"/>
        <v>37.458548399999998</v>
      </c>
      <c r="Q234" s="6"/>
    </row>
    <row r="235" spans="1:17" x14ac:dyDescent="0.25">
      <c r="A235" s="12" t="s">
        <v>212</v>
      </c>
      <c r="B235" s="6"/>
      <c r="C235" s="6"/>
      <c r="D235" s="6"/>
      <c r="E235" s="6">
        <v>66.430000000000007</v>
      </c>
      <c r="F235" s="6"/>
      <c r="G235" s="6">
        <f t="shared" si="20"/>
        <v>66.430000000000007</v>
      </c>
      <c r="I235" s="12" t="s">
        <v>212</v>
      </c>
      <c r="J235" s="6"/>
      <c r="K235" s="6"/>
      <c r="L235" s="6"/>
      <c r="M235" s="6">
        <f t="shared" si="26"/>
        <v>103.8885484</v>
      </c>
      <c r="N235" s="6"/>
      <c r="O235" s="6">
        <f t="shared" si="22"/>
        <v>103.8885484</v>
      </c>
      <c r="P235" s="6">
        <f t="shared" si="23"/>
        <v>37.458548399999998</v>
      </c>
      <c r="Q235" s="6"/>
    </row>
    <row r="236" spans="1:17" x14ac:dyDescent="0.25">
      <c r="A236" s="12" t="s">
        <v>213</v>
      </c>
      <c r="B236" s="6"/>
      <c r="C236" s="6"/>
      <c r="D236" s="6"/>
      <c r="E236" s="6">
        <v>66.430000000000007</v>
      </c>
      <c r="F236" s="6"/>
      <c r="G236" s="6">
        <f t="shared" si="20"/>
        <v>66.430000000000007</v>
      </c>
      <c r="I236" s="12" t="s">
        <v>213</v>
      </c>
      <c r="J236" s="6"/>
      <c r="K236" s="6"/>
      <c r="L236" s="6"/>
      <c r="M236" s="6">
        <f t="shared" si="26"/>
        <v>103.8885484</v>
      </c>
      <c r="N236" s="6"/>
      <c r="O236" s="6">
        <f t="shared" si="22"/>
        <v>103.8885484</v>
      </c>
      <c r="P236" s="6">
        <f t="shared" si="23"/>
        <v>37.458548399999998</v>
      </c>
      <c r="Q236" s="6"/>
    </row>
    <row r="237" spans="1:17" x14ac:dyDescent="0.25">
      <c r="A237" s="12" t="s">
        <v>214</v>
      </c>
      <c r="B237" s="6"/>
      <c r="C237" s="6"/>
      <c r="D237" s="6"/>
      <c r="E237" s="6">
        <v>66.430000000000007</v>
      </c>
      <c r="F237" s="6"/>
      <c r="G237" s="6">
        <f t="shared" si="20"/>
        <v>66.430000000000007</v>
      </c>
      <c r="I237" s="12" t="s">
        <v>214</v>
      </c>
      <c r="J237" s="6"/>
      <c r="K237" s="6"/>
      <c r="L237" s="6"/>
      <c r="M237" s="6">
        <f t="shared" si="26"/>
        <v>103.8885484</v>
      </c>
      <c r="N237" s="6"/>
      <c r="O237" s="6">
        <f t="shared" si="22"/>
        <v>103.8885484</v>
      </c>
      <c r="P237" s="6">
        <f t="shared" si="23"/>
        <v>37.458548399999998</v>
      </c>
      <c r="Q237" s="6"/>
    </row>
    <row r="238" spans="1:17" x14ac:dyDescent="0.25">
      <c r="A238" s="12" t="s">
        <v>215</v>
      </c>
      <c r="B238" s="6"/>
      <c r="C238" s="6"/>
      <c r="D238" s="6"/>
      <c r="E238" s="6">
        <v>66.430000000000007</v>
      </c>
      <c r="F238" s="6"/>
      <c r="G238" s="6">
        <f t="shared" si="20"/>
        <v>66.430000000000007</v>
      </c>
      <c r="I238" s="12" t="s">
        <v>215</v>
      </c>
      <c r="J238" s="6"/>
      <c r="K238" s="6"/>
      <c r="L238" s="6"/>
      <c r="M238" s="6">
        <f t="shared" si="26"/>
        <v>103.8885484</v>
      </c>
      <c r="N238" s="6"/>
      <c r="O238" s="6">
        <f t="shared" si="22"/>
        <v>103.8885484</v>
      </c>
      <c r="P238" s="6">
        <f t="shared" si="23"/>
        <v>37.458548399999998</v>
      </c>
      <c r="Q238" s="6"/>
    </row>
    <row r="239" spans="1:17" x14ac:dyDescent="0.25">
      <c r="A239" s="12" t="s">
        <v>216</v>
      </c>
      <c r="B239" s="6"/>
      <c r="C239" s="6"/>
      <c r="D239" s="6"/>
      <c r="E239" s="6"/>
      <c r="F239" s="6">
        <v>323.42</v>
      </c>
      <c r="G239" s="6">
        <f t="shared" si="20"/>
        <v>323.42</v>
      </c>
      <c r="I239" s="12" t="s">
        <v>216</v>
      </c>
      <c r="J239" s="6"/>
      <c r="K239" s="6"/>
      <c r="L239" s="6"/>
      <c r="M239" s="6"/>
      <c r="N239" s="6">
        <f t="shared" si="25"/>
        <v>505.79006959999998</v>
      </c>
      <c r="O239" s="6">
        <f t="shared" si="22"/>
        <v>505.79006959999998</v>
      </c>
      <c r="P239" s="6">
        <f t="shared" si="23"/>
        <v>182.37006959999997</v>
      </c>
      <c r="Q239" s="6"/>
    </row>
    <row r="240" spans="1:17" x14ac:dyDescent="0.25">
      <c r="A240" s="12" t="s">
        <v>217</v>
      </c>
      <c r="B240" s="6"/>
      <c r="C240" s="6"/>
      <c r="D240" s="6"/>
      <c r="E240" s="6"/>
      <c r="F240" s="6">
        <v>323.42</v>
      </c>
      <c r="G240" s="6">
        <f t="shared" ref="G240:G276" si="28">SUM(B240:F240)</f>
        <v>323.42</v>
      </c>
      <c r="I240" s="12" t="s">
        <v>217</v>
      </c>
      <c r="J240" s="6"/>
      <c r="K240" s="6"/>
      <c r="L240" s="6"/>
      <c r="M240" s="6"/>
      <c r="N240" s="6">
        <f t="shared" ref="N240:N274" si="29">1.56388*F240</f>
        <v>505.79006959999998</v>
      </c>
      <c r="O240" s="6">
        <f t="shared" ref="O240:Q274" si="30">SUM(J240:N240)</f>
        <v>505.79006959999998</v>
      </c>
      <c r="P240" s="6">
        <f t="shared" ref="P240:P274" si="31">SUM(J240:N240)-SUM(B240:F240)</f>
        <v>182.37006959999997</v>
      </c>
      <c r="Q240" s="6"/>
    </row>
    <row r="241" spans="1:17" x14ac:dyDescent="0.25">
      <c r="A241" s="12" t="s">
        <v>218</v>
      </c>
      <c r="B241" s="6"/>
      <c r="C241" s="6"/>
      <c r="D241" s="6"/>
      <c r="E241" s="6">
        <v>66.430000000000007</v>
      </c>
      <c r="F241" s="6"/>
      <c r="G241" s="6">
        <f t="shared" si="28"/>
        <v>66.430000000000007</v>
      </c>
      <c r="I241" s="12" t="s">
        <v>218</v>
      </c>
      <c r="J241" s="6"/>
      <c r="K241" s="6"/>
      <c r="L241" s="6"/>
      <c r="M241" s="6">
        <f t="shared" ref="M241:M271" si="32">1.56388*E241</f>
        <v>103.8885484</v>
      </c>
      <c r="N241" s="6"/>
      <c r="O241" s="6">
        <f t="shared" si="30"/>
        <v>103.8885484</v>
      </c>
      <c r="P241" s="6">
        <f t="shared" si="31"/>
        <v>37.458548399999998</v>
      </c>
      <c r="Q241" s="6"/>
    </row>
    <row r="242" spans="1:17" x14ac:dyDescent="0.25">
      <c r="A242" s="12" t="s">
        <v>219</v>
      </c>
      <c r="B242" s="6"/>
      <c r="C242" s="6"/>
      <c r="D242" s="6"/>
      <c r="E242" s="6"/>
      <c r="F242" s="6">
        <v>323.42</v>
      </c>
      <c r="G242" s="6">
        <f t="shared" si="28"/>
        <v>323.42</v>
      </c>
      <c r="I242" s="12" t="s">
        <v>219</v>
      </c>
      <c r="J242" s="6"/>
      <c r="K242" s="6"/>
      <c r="L242" s="6"/>
      <c r="M242" s="6"/>
      <c r="N242" s="6">
        <f t="shared" si="29"/>
        <v>505.79006959999998</v>
      </c>
      <c r="O242" s="6">
        <f t="shared" si="30"/>
        <v>505.79006959999998</v>
      </c>
      <c r="P242" s="6">
        <f t="shared" si="31"/>
        <v>182.37006959999997</v>
      </c>
      <c r="Q242" s="6"/>
    </row>
    <row r="243" spans="1:17" x14ac:dyDescent="0.25">
      <c r="A243" s="12" t="s">
        <v>220</v>
      </c>
      <c r="B243" s="6"/>
      <c r="C243" s="6"/>
      <c r="D243" s="6"/>
      <c r="E243" s="6">
        <v>66.430000000000007</v>
      </c>
      <c r="F243" s="6"/>
      <c r="G243" s="6">
        <f t="shared" si="28"/>
        <v>66.430000000000007</v>
      </c>
      <c r="I243" s="12" t="s">
        <v>220</v>
      </c>
      <c r="J243" s="6"/>
      <c r="K243" s="6"/>
      <c r="L243" s="6"/>
      <c r="M243" s="6">
        <f t="shared" si="32"/>
        <v>103.8885484</v>
      </c>
      <c r="N243" s="6"/>
      <c r="O243" s="6">
        <f t="shared" si="30"/>
        <v>103.8885484</v>
      </c>
      <c r="P243" s="6">
        <f t="shared" si="31"/>
        <v>37.458548399999998</v>
      </c>
      <c r="Q243" s="6"/>
    </row>
    <row r="244" spans="1:17" x14ac:dyDescent="0.25">
      <c r="A244" s="12" t="s">
        <v>221</v>
      </c>
      <c r="B244" s="6"/>
      <c r="C244" s="6"/>
      <c r="D244" s="6"/>
      <c r="E244" s="6">
        <v>66.430000000000007</v>
      </c>
      <c r="F244" s="6"/>
      <c r="G244" s="6">
        <f t="shared" si="28"/>
        <v>66.430000000000007</v>
      </c>
      <c r="I244" s="12" t="s">
        <v>221</v>
      </c>
      <c r="J244" s="6"/>
      <c r="K244" s="6"/>
      <c r="L244" s="6"/>
      <c r="M244" s="6">
        <f t="shared" si="32"/>
        <v>103.8885484</v>
      </c>
      <c r="N244" s="6"/>
      <c r="O244" s="6">
        <f t="shared" si="30"/>
        <v>103.8885484</v>
      </c>
      <c r="P244" s="6">
        <f t="shared" si="31"/>
        <v>37.458548399999998</v>
      </c>
      <c r="Q244" s="6"/>
    </row>
    <row r="245" spans="1:17" x14ac:dyDescent="0.25">
      <c r="A245" s="12" t="s">
        <v>222</v>
      </c>
      <c r="B245" s="6"/>
      <c r="C245" s="6"/>
      <c r="D245" s="6"/>
      <c r="E245" s="6"/>
      <c r="F245" s="6">
        <v>323.42</v>
      </c>
      <c r="G245" s="6">
        <f t="shared" si="28"/>
        <v>323.42</v>
      </c>
      <c r="I245" s="12" t="s">
        <v>222</v>
      </c>
      <c r="J245" s="6"/>
      <c r="K245" s="6"/>
      <c r="L245" s="6"/>
      <c r="M245" s="6"/>
      <c r="N245" s="6">
        <f t="shared" si="29"/>
        <v>505.79006959999998</v>
      </c>
      <c r="O245" s="6">
        <f t="shared" si="30"/>
        <v>505.79006959999998</v>
      </c>
      <c r="P245" s="6">
        <f t="shared" si="31"/>
        <v>182.37006959999997</v>
      </c>
      <c r="Q245" s="6"/>
    </row>
    <row r="246" spans="1:17" x14ac:dyDescent="0.25">
      <c r="A246" s="12" t="s">
        <v>223</v>
      </c>
      <c r="B246" s="6"/>
      <c r="C246" s="6"/>
      <c r="D246" s="6"/>
      <c r="E246" s="6">
        <v>66.430000000000007</v>
      </c>
      <c r="F246" s="6"/>
      <c r="G246" s="6">
        <f t="shared" si="28"/>
        <v>66.430000000000007</v>
      </c>
      <c r="I246" s="12" t="s">
        <v>223</v>
      </c>
      <c r="J246" s="6"/>
      <c r="K246" s="6"/>
      <c r="L246" s="6"/>
      <c r="M246" s="6">
        <f t="shared" si="32"/>
        <v>103.8885484</v>
      </c>
      <c r="N246" s="6"/>
      <c r="O246" s="6">
        <f t="shared" si="30"/>
        <v>103.8885484</v>
      </c>
      <c r="P246" s="6">
        <f t="shared" si="31"/>
        <v>37.458548399999998</v>
      </c>
      <c r="Q246" s="6"/>
    </row>
    <row r="247" spans="1:17" x14ac:dyDescent="0.25">
      <c r="A247" s="12" t="s">
        <v>224</v>
      </c>
      <c r="B247" s="6"/>
      <c r="C247" s="6"/>
      <c r="D247" s="6"/>
      <c r="E247" s="6"/>
      <c r="F247" s="6">
        <v>323.42</v>
      </c>
      <c r="G247" s="6">
        <f t="shared" si="28"/>
        <v>323.42</v>
      </c>
      <c r="I247" s="12" t="s">
        <v>224</v>
      </c>
      <c r="J247" s="6"/>
      <c r="K247" s="6"/>
      <c r="L247" s="6"/>
      <c r="M247" s="6"/>
      <c r="N247" s="6">
        <f t="shared" si="29"/>
        <v>505.79006959999998</v>
      </c>
      <c r="O247" s="6">
        <f t="shared" si="30"/>
        <v>505.79006959999998</v>
      </c>
      <c r="P247" s="6">
        <f t="shared" si="31"/>
        <v>182.37006959999997</v>
      </c>
      <c r="Q247" s="6"/>
    </row>
    <row r="248" spans="1:17" x14ac:dyDescent="0.25">
      <c r="A248" s="12" t="s">
        <v>225</v>
      </c>
      <c r="B248" s="6"/>
      <c r="C248" s="6"/>
      <c r="D248" s="6"/>
      <c r="E248" s="6"/>
      <c r="F248" s="6">
        <v>323.42</v>
      </c>
      <c r="G248" s="6">
        <f t="shared" si="28"/>
        <v>323.42</v>
      </c>
      <c r="I248" s="12" t="s">
        <v>225</v>
      </c>
      <c r="J248" s="6"/>
      <c r="K248" s="6"/>
      <c r="L248" s="6"/>
      <c r="M248" s="6"/>
      <c r="N248" s="6">
        <f t="shared" si="29"/>
        <v>505.79006959999998</v>
      </c>
      <c r="O248" s="6">
        <f t="shared" si="30"/>
        <v>505.79006959999998</v>
      </c>
      <c r="P248" s="6">
        <f t="shared" si="31"/>
        <v>182.37006959999997</v>
      </c>
      <c r="Q248" s="6"/>
    </row>
    <row r="249" spans="1:17" x14ac:dyDescent="0.25">
      <c r="A249" s="12" t="s">
        <v>226</v>
      </c>
      <c r="B249" s="6"/>
      <c r="C249" s="6"/>
      <c r="D249" s="6"/>
      <c r="E249" s="6"/>
      <c r="F249" s="6">
        <v>323.42</v>
      </c>
      <c r="G249" s="6">
        <f t="shared" si="28"/>
        <v>323.42</v>
      </c>
      <c r="I249" s="12" t="s">
        <v>226</v>
      </c>
      <c r="J249" s="6"/>
      <c r="K249" s="6"/>
      <c r="L249" s="6"/>
      <c r="M249" s="6"/>
      <c r="N249" s="6">
        <f t="shared" si="29"/>
        <v>505.79006959999998</v>
      </c>
      <c r="O249" s="6">
        <f t="shared" si="30"/>
        <v>505.79006959999998</v>
      </c>
      <c r="P249" s="6">
        <f t="shared" si="31"/>
        <v>182.37006959999997</v>
      </c>
      <c r="Q249" s="6"/>
    </row>
    <row r="250" spans="1:17" x14ac:dyDescent="0.25">
      <c r="A250" s="12" t="s">
        <v>227</v>
      </c>
      <c r="B250" s="6"/>
      <c r="C250" s="6"/>
      <c r="D250" s="6"/>
      <c r="E250" s="6"/>
      <c r="F250" s="6">
        <v>323.42</v>
      </c>
      <c r="G250" s="6">
        <f t="shared" si="28"/>
        <v>323.42</v>
      </c>
      <c r="I250" s="12" t="s">
        <v>227</v>
      </c>
      <c r="J250" s="6"/>
      <c r="K250" s="6"/>
      <c r="L250" s="6"/>
      <c r="M250" s="6"/>
      <c r="N250" s="6">
        <f t="shared" si="29"/>
        <v>505.79006959999998</v>
      </c>
      <c r="O250" s="6">
        <f t="shared" si="30"/>
        <v>505.79006959999998</v>
      </c>
      <c r="P250" s="6">
        <f t="shared" si="31"/>
        <v>182.37006959999997</v>
      </c>
      <c r="Q250" s="6"/>
    </row>
    <row r="251" spans="1:17" x14ac:dyDescent="0.25">
      <c r="A251" s="12" t="s">
        <v>228</v>
      </c>
      <c r="B251" s="6"/>
      <c r="C251" s="6"/>
      <c r="D251" s="6"/>
      <c r="E251" s="6"/>
      <c r="F251" s="6">
        <v>323.42</v>
      </c>
      <c r="G251" s="6">
        <f t="shared" si="28"/>
        <v>323.42</v>
      </c>
      <c r="I251" s="12" t="s">
        <v>228</v>
      </c>
      <c r="J251" s="6"/>
      <c r="K251" s="6"/>
      <c r="L251" s="6"/>
      <c r="M251" s="6"/>
      <c r="N251" s="6">
        <f t="shared" si="29"/>
        <v>505.79006959999998</v>
      </c>
      <c r="O251" s="6">
        <f t="shared" si="30"/>
        <v>505.79006959999998</v>
      </c>
      <c r="P251" s="6">
        <f t="shared" si="31"/>
        <v>182.37006959999997</v>
      </c>
      <c r="Q251" s="6"/>
    </row>
    <row r="252" spans="1:17" x14ac:dyDescent="0.25">
      <c r="A252" s="12" t="s">
        <v>229</v>
      </c>
      <c r="B252" s="6"/>
      <c r="C252" s="6"/>
      <c r="D252" s="6"/>
      <c r="E252" s="6"/>
      <c r="F252" s="6">
        <v>323.42</v>
      </c>
      <c r="G252" s="6">
        <f t="shared" si="28"/>
        <v>323.42</v>
      </c>
      <c r="I252" s="12" t="s">
        <v>229</v>
      </c>
      <c r="J252" s="6"/>
      <c r="K252" s="6"/>
      <c r="L252" s="6"/>
      <c r="M252" s="6"/>
      <c r="N252" s="6">
        <f t="shared" si="29"/>
        <v>505.79006959999998</v>
      </c>
      <c r="O252" s="6">
        <f t="shared" si="30"/>
        <v>505.79006959999998</v>
      </c>
      <c r="P252" s="6">
        <f t="shared" si="31"/>
        <v>182.37006959999997</v>
      </c>
      <c r="Q252" s="6"/>
    </row>
    <row r="253" spans="1:17" x14ac:dyDescent="0.25">
      <c r="A253" s="12" t="s">
        <v>230</v>
      </c>
      <c r="B253" s="6"/>
      <c r="C253" s="6"/>
      <c r="D253" s="6"/>
      <c r="E253" s="6"/>
      <c r="F253" s="6">
        <v>323.42</v>
      </c>
      <c r="G253" s="6">
        <f t="shared" si="28"/>
        <v>323.42</v>
      </c>
      <c r="I253" s="12" t="s">
        <v>230</v>
      </c>
      <c r="J253" s="6"/>
      <c r="K253" s="6"/>
      <c r="L253" s="6"/>
      <c r="M253" s="6"/>
      <c r="N253" s="6">
        <f t="shared" si="29"/>
        <v>505.79006959999998</v>
      </c>
      <c r="O253" s="6">
        <f t="shared" si="30"/>
        <v>505.79006959999998</v>
      </c>
      <c r="P253" s="6">
        <f t="shared" si="31"/>
        <v>182.37006959999997</v>
      </c>
      <c r="Q253" s="6"/>
    </row>
    <row r="254" spans="1:17" x14ac:dyDescent="0.25">
      <c r="A254" s="12" t="s">
        <v>231</v>
      </c>
      <c r="B254" s="6"/>
      <c r="C254" s="6"/>
      <c r="D254" s="6"/>
      <c r="E254" s="6">
        <v>66.430000000000007</v>
      </c>
      <c r="F254" s="6"/>
      <c r="G254" s="6">
        <f t="shared" si="28"/>
        <v>66.430000000000007</v>
      </c>
      <c r="I254" s="12" t="s">
        <v>231</v>
      </c>
      <c r="J254" s="6"/>
      <c r="K254" s="6"/>
      <c r="L254" s="6"/>
      <c r="M254" s="6">
        <f t="shared" si="32"/>
        <v>103.8885484</v>
      </c>
      <c r="N254" s="6"/>
      <c r="O254" s="6">
        <f t="shared" si="30"/>
        <v>103.8885484</v>
      </c>
      <c r="P254" s="6">
        <f t="shared" si="31"/>
        <v>37.458548399999998</v>
      </c>
      <c r="Q254" s="6"/>
    </row>
    <row r="255" spans="1:17" x14ac:dyDescent="0.25">
      <c r="A255" s="12" t="s">
        <v>232</v>
      </c>
      <c r="B255" s="6"/>
      <c r="C255" s="6"/>
      <c r="D255" s="6"/>
      <c r="E255" s="6">
        <v>66.430000000000007</v>
      </c>
      <c r="F255" s="6"/>
      <c r="G255" s="6">
        <f t="shared" si="28"/>
        <v>66.430000000000007</v>
      </c>
      <c r="I255" s="12" t="s">
        <v>232</v>
      </c>
      <c r="J255" s="6"/>
      <c r="K255" s="6"/>
      <c r="L255" s="6"/>
      <c r="M255" s="6">
        <f t="shared" si="32"/>
        <v>103.8885484</v>
      </c>
      <c r="N255" s="6"/>
      <c r="O255" s="6">
        <f t="shared" si="30"/>
        <v>103.8885484</v>
      </c>
      <c r="P255" s="6">
        <f t="shared" si="31"/>
        <v>37.458548399999998</v>
      </c>
      <c r="Q255" s="6"/>
    </row>
    <row r="256" spans="1:17" x14ac:dyDescent="0.25">
      <c r="A256" s="12" t="s">
        <v>233</v>
      </c>
      <c r="B256" s="6"/>
      <c r="C256" s="6"/>
      <c r="D256" s="6"/>
      <c r="E256" s="6">
        <v>66.430000000000007</v>
      </c>
      <c r="F256" s="6"/>
      <c r="G256" s="6">
        <f t="shared" si="28"/>
        <v>66.430000000000007</v>
      </c>
      <c r="I256" s="12" t="s">
        <v>233</v>
      </c>
      <c r="J256" s="6"/>
      <c r="K256" s="6"/>
      <c r="L256" s="6"/>
      <c r="M256" s="6">
        <f t="shared" si="32"/>
        <v>103.8885484</v>
      </c>
      <c r="N256" s="6"/>
      <c r="O256" s="6">
        <f t="shared" si="30"/>
        <v>103.8885484</v>
      </c>
      <c r="P256" s="6">
        <f t="shared" si="31"/>
        <v>37.458548399999998</v>
      </c>
      <c r="Q256" s="6"/>
    </row>
    <row r="257" spans="1:17" x14ac:dyDescent="0.25">
      <c r="A257" s="12" t="s">
        <v>234</v>
      </c>
      <c r="B257" s="6"/>
      <c r="C257" s="6"/>
      <c r="D257" s="6"/>
      <c r="E257" s="6">
        <v>66.430000000000007</v>
      </c>
      <c r="F257" s="6"/>
      <c r="G257" s="6">
        <f t="shared" si="28"/>
        <v>66.430000000000007</v>
      </c>
      <c r="I257" s="12" t="s">
        <v>234</v>
      </c>
      <c r="J257" s="6"/>
      <c r="K257" s="6"/>
      <c r="L257" s="6"/>
      <c r="M257" s="6">
        <f t="shared" si="32"/>
        <v>103.8885484</v>
      </c>
      <c r="N257" s="6"/>
      <c r="O257" s="6">
        <f t="shared" si="30"/>
        <v>103.8885484</v>
      </c>
      <c r="P257" s="6">
        <f t="shared" si="31"/>
        <v>37.458548399999998</v>
      </c>
      <c r="Q257" s="6"/>
    </row>
    <row r="258" spans="1:17" x14ac:dyDescent="0.25">
      <c r="A258" s="12" t="s">
        <v>235</v>
      </c>
      <c r="B258" s="6"/>
      <c r="C258" s="6"/>
      <c r="D258" s="6"/>
      <c r="E258" s="6">
        <v>66.430000000000007</v>
      </c>
      <c r="F258" s="6"/>
      <c r="G258" s="6">
        <f t="shared" si="28"/>
        <v>66.430000000000007</v>
      </c>
      <c r="I258" s="12" t="s">
        <v>235</v>
      </c>
      <c r="J258" s="6"/>
      <c r="K258" s="6"/>
      <c r="L258" s="6"/>
      <c r="M258" s="6">
        <f t="shared" si="32"/>
        <v>103.8885484</v>
      </c>
      <c r="N258" s="6"/>
      <c r="O258" s="6">
        <f t="shared" si="30"/>
        <v>103.8885484</v>
      </c>
      <c r="P258" s="6">
        <f t="shared" si="31"/>
        <v>37.458548399999998</v>
      </c>
      <c r="Q258" s="6"/>
    </row>
    <row r="259" spans="1:17" x14ac:dyDescent="0.25">
      <c r="A259" s="12" t="s">
        <v>236</v>
      </c>
      <c r="B259" s="6"/>
      <c r="C259" s="6"/>
      <c r="D259" s="6"/>
      <c r="E259" s="6"/>
      <c r="F259" s="6">
        <v>323.42</v>
      </c>
      <c r="G259" s="6">
        <f t="shared" si="28"/>
        <v>323.42</v>
      </c>
      <c r="I259" s="12" t="s">
        <v>236</v>
      </c>
      <c r="J259" s="6"/>
      <c r="K259" s="6"/>
      <c r="L259" s="6"/>
      <c r="M259" s="6"/>
      <c r="N259" s="6">
        <f t="shared" si="29"/>
        <v>505.79006959999998</v>
      </c>
      <c r="O259" s="6">
        <f t="shared" si="30"/>
        <v>505.79006959999998</v>
      </c>
      <c r="P259" s="6">
        <f t="shared" si="31"/>
        <v>182.37006959999997</v>
      </c>
      <c r="Q259" s="6"/>
    </row>
    <row r="260" spans="1:17" x14ac:dyDescent="0.25">
      <c r="A260" s="12" t="s">
        <v>237</v>
      </c>
      <c r="B260" s="6"/>
      <c r="C260" s="6"/>
      <c r="D260" s="6"/>
      <c r="E260" s="6"/>
      <c r="F260" s="6">
        <v>323.42</v>
      </c>
      <c r="G260" s="6">
        <f t="shared" si="28"/>
        <v>323.42</v>
      </c>
      <c r="I260" s="12" t="s">
        <v>237</v>
      </c>
      <c r="J260" s="6"/>
      <c r="K260" s="6"/>
      <c r="L260" s="6"/>
      <c r="M260" s="6"/>
      <c r="N260" s="6">
        <f t="shared" si="29"/>
        <v>505.79006959999998</v>
      </c>
      <c r="O260" s="6">
        <f t="shared" si="30"/>
        <v>505.79006959999998</v>
      </c>
      <c r="P260" s="6">
        <f t="shared" si="31"/>
        <v>182.37006959999997</v>
      </c>
      <c r="Q260" s="6"/>
    </row>
    <row r="261" spans="1:17" x14ac:dyDescent="0.25">
      <c r="A261" s="12" t="s">
        <v>238</v>
      </c>
      <c r="B261" s="6"/>
      <c r="C261" s="6"/>
      <c r="D261" s="6"/>
      <c r="E261" s="6"/>
      <c r="F261" s="6">
        <v>323.42</v>
      </c>
      <c r="G261" s="6">
        <f t="shared" si="28"/>
        <v>323.42</v>
      </c>
      <c r="I261" s="12" t="s">
        <v>238</v>
      </c>
      <c r="J261" s="6"/>
      <c r="K261" s="6"/>
      <c r="L261" s="6"/>
      <c r="M261" s="6"/>
      <c r="N261" s="6">
        <f t="shared" si="29"/>
        <v>505.79006959999998</v>
      </c>
      <c r="O261" s="6">
        <f t="shared" si="30"/>
        <v>505.79006959999998</v>
      </c>
      <c r="P261" s="6">
        <f t="shared" si="31"/>
        <v>182.37006959999997</v>
      </c>
      <c r="Q261" s="6"/>
    </row>
    <row r="262" spans="1:17" x14ac:dyDescent="0.25">
      <c r="A262" s="12" t="s">
        <v>239</v>
      </c>
      <c r="B262" s="6"/>
      <c r="C262" s="6"/>
      <c r="D262" s="6"/>
      <c r="E262" s="6"/>
      <c r="F262" s="6">
        <v>323.42</v>
      </c>
      <c r="G262" s="6">
        <f t="shared" si="28"/>
        <v>323.42</v>
      </c>
      <c r="I262" s="12" t="s">
        <v>239</v>
      </c>
      <c r="J262" s="6"/>
      <c r="K262" s="6"/>
      <c r="L262" s="6"/>
      <c r="M262" s="6"/>
      <c r="N262" s="6">
        <f t="shared" si="29"/>
        <v>505.79006959999998</v>
      </c>
      <c r="O262" s="6">
        <f t="shared" si="30"/>
        <v>505.79006959999998</v>
      </c>
      <c r="P262" s="6">
        <f t="shared" si="31"/>
        <v>182.37006959999997</v>
      </c>
      <c r="Q262" s="6"/>
    </row>
    <row r="263" spans="1:17" x14ac:dyDescent="0.25">
      <c r="A263" s="12" t="s">
        <v>240</v>
      </c>
      <c r="B263" s="6"/>
      <c r="C263" s="6"/>
      <c r="D263" s="6"/>
      <c r="E263" s="6"/>
      <c r="F263" s="6">
        <v>323.42</v>
      </c>
      <c r="G263" s="6">
        <f t="shared" si="28"/>
        <v>323.42</v>
      </c>
      <c r="I263" s="12" t="s">
        <v>240</v>
      </c>
      <c r="J263" s="6"/>
      <c r="K263" s="6"/>
      <c r="L263" s="6"/>
      <c r="M263" s="6"/>
      <c r="N263" s="6">
        <f t="shared" si="29"/>
        <v>505.79006959999998</v>
      </c>
      <c r="O263" s="6">
        <f t="shared" si="30"/>
        <v>505.79006959999998</v>
      </c>
      <c r="P263" s="6">
        <f t="shared" si="31"/>
        <v>182.37006959999997</v>
      </c>
      <c r="Q263" s="6"/>
    </row>
    <row r="264" spans="1:17" x14ac:dyDescent="0.25">
      <c r="A264" s="12" t="s">
        <v>241</v>
      </c>
      <c r="B264" s="6"/>
      <c r="C264" s="6"/>
      <c r="D264" s="6"/>
      <c r="E264" s="6"/>
      <c r="F264" s="6">
        <v>323.42</v>
      </c>
      <c r="G264" s="6">
        <f t="shared" si="28"/>
        <v>323.42</v>
      </c>
      <c r="I264" s="12" t="s">
        <v>241</v>
      </c>
      <c r="J264" s="6"/>
      <c r="K264" s="6"/>
      <c r="L264" s="6"/>
      <c r="M264" s="6"/>
      <c r="N264" s="6">
        <f t="shared" si="29"/>
        <v>505.79006959999998</v>
      </c>
      <c r="O264" s="6">
        <f t="shared" si="30"/>
        <v>505.79006959999998</v>
      </c>
      <c r="P264" s="6">
        <f t="shared" si="31"/>
        <v>182.37006959999997</v>
      </c>
      <c r="Q264" s="6"/>
    </row>
    <row r="265" spans="1:17" x14ac:dyDescent="0.25">
      <c r="A265" s="12" t="s">
        <v>242</v>
      </c>
      <c r="B265" s="6"/>
      <c r="C265" s="6"/>
      <c r="D265" s="6"/>
      <c r="E265" s="6"/>
      <c r="F265" s="6">
        <v>323.42</v>
      </c>
      <c r="G265" s="6">
        <f t="shared" si="28"/>
        <v>323.42</v>
      </c>
      <c r="I265" s="12" t="s">
        <v>242</v>
      </c>
      <c r="J265" s="6"/>
      <c r="K265" s="6"/>
      <c r="L265" s="6"/>
      <c r="M265" s="6"/>
      <c r="N265" s="6">
        <f t="shared" si="29"/>
        <v>505.79006959999998</v>
      </c>
      <c r="O265" s="6">
        <f t="shared" si="30"/>
        <v>505.79006959999998</v>
      </c>
      <c r="P265" s="6">
        <f t="shared" si="31"/>
        <v>182.37006959999997</v>
      </c>
      <c r="Q265" s="6"/>
    </row>
    <row r="266" spans="1:17" x14ac:dyDescent="0.25">
      <c r="A266" s="12" t="s">
        <v>243</v>
      </c>
      <c r="B266" s="6"/>
      <c r="C266" s="6"/>
      <c r="D266" s="6"/>
      <c r="E266" s="6">
        <v>66.430000000000007</v>
      </c>
      <c r="F266" s="6"/>
      <c r="G266" s="6">
        <f t="shared" si="28"/>
        <v>66.430000000000007</v>
      </c>
      <c r="I266" s="12" t="s">
        <v>243</v>
      </c>
      <c r="J266" s="6"/>
      <c r="K266" s="6"/>
      <c r="L266" s="6"/>
      <c r="M266" s="6">
        <f t="shared" si="32"/>
        <v>103.8885484</v>
      </c>
      <c r="N266" s="6"/>
      <c r="O266" s="6">
        <f t="shared" si="30"/>
        <v>103.8885484</v>
      </c>
      <c r="P266" s="6">
        <f t="shared" si="31"/>
        <v>37.458548399999998</v>
      </c>
      <c r="Q266" s="6"/>
    </row>
    <row r="267" spans="1:17" x14ac:dyDescent="0.25">
      <c r="A267" s="12" t="s">
        <v>244</v>
      </c>
      <c r="B267" s="6"/>
      <c r="C267" s="6"/>
      <c r="D267" s="6"/>
      <c r="E267" s="6">
        <v>66.430000000000007</v>
      </c>
      <c r="F267" s="6"/>
      <c r="G267" s="6">
        <f t="shared" si="28"/>
        <v>66.430000000000007</v>
      </c>
      <c r="I267" s="12" t="s">
        <v>244</v>
      </c>
      <c r="J267" s="6"/>
      <c r="K267" s="6"/>
      <c r="L267" s="6"/>
      <c r="M267" s="6">
        <f t="shared" si="32"/>
        <v>103.8885484</v>
      </c>
      <c r="N267" s="6"/>
      <c r="O267" s="6">
        <f t="shared" si="30"/>
        <v>103.8885484</v>
      </c>
      <c r="P267" s="6">
        <f t="shared" si="31"/>
        <v>37.458548399999998</v>
      </c>
      <c r="Q267" s="6"/>
    </row>
    <row r="268" spans="1:17" x14ac:dyDescent="0.25">
      <c r="A268" s="12" t="s">
        <v>245</v>
      </c>
      <c r="B268" s="6"/>
      <c r="C268" s="6"/>
      <c r="D268" s="6"/>
      <c r="E268" s="6">
        <v>66.430000000000007</v>
      </c>
      <c r="F268" s="6"/>
      <c r="G268" s="6">
        <f t="shared" si="28"/>
        <v>66.430000000000007</v>
      </c>
      <c r="I268" s="12" t="s">
        <v>245</v>
      </c>
      <c r="J268" s="6"/>
      <c r="K268" s="6"/>
      <c r="L268" s="6"/>
      <c r="M268" s="6">
        <f t="shared" si="32"/>
        <v>103.8885484</v>
      </c>
      <c r="N268" s="6"/>
      <c r="O268" s="6">
        <f t="shared" si="30"/>
        <v>103.8885484</v>
      </c>
      <c r="P268" s="6">
        <f t="shared" si="31"/>
        <v>37.458548399999998</v>
      </c>
      <c r="Q268" s="6"/>
    </row>
    <row r="269" spans="1:17" x14ac:dyDescent="0.25">
      <c r="A269" s="12" t="s">
        <v>246</v>
      </c>
      <c r="B269" s="6"/>
      <c r="C269" s="6"/>
      <c r="D269" s="6"/>
      <c r="E269" s="6"/>
      <c r="F269" s="6">
        <v>323.42</v>
      </c>
      <c r="G269" s="6">
        <f t="shared" si="28"/>
        <v>323.42</v>
      </c>
      <c r="I269" s="12" t="s">
        <v>246</v>
      </c>
      <c r="J269" s="6"/>
      <c r="K269" s="6"/>
      <c r="L269" s="6"/>
      <c r="M269" s="6"/>
      <c r="N269" s="6">
        <f t="shared" si="29"/>
        <v>505.79006959999998</v>
      </c>
      <c r="O269" s="6">
        <f t="shared" si="30"/>
        <v>505.79006959999998</v>
      </c>
      <c r="P269" s="6">
        <f t="shared" si="31"/>
        <v>182.37006959999997</v>
      </c>
      <c r="Q269" s="6"/>
    </row>
    <row r="270" spans="1:17" x14ac:dyDescent="0.25">
      <c r="A270" s="12" t="s">
        <v>247</v>
      </c>
      <c r="B270" s="6"/>
      <c r="C270" s="6"/>
      <c r="D270" s="6"/>
      <c r="E270" s="6"/>
      <c r="F270" s="6">
        <v>323.42</v>
      </c>
      <c r="G270" s="6">
        <f t="shared" si="28"/>
        <v>323.42</v>
      </c>
      <c r="I270" s="12" t="s">
        <v>247</v>
      </c>
      <c r="J270" s="6"/>
      <c r="K270" s="6"/>
      <c r="L270" s="6"/>
      <c r="M270" s="6"/>
      <c r="N270" s="6">
        <f t="shared" si="29"/>
        <v>505.79006959999998</v>
      </c>
      <c r="O270" s="6">
        <f t="shared" si="30"/>
        <v>505.79006959999998</v>
      </c>
      <c r="P270" s="6">
        <f t="shared" si="31"/>
        <v>182.37006959999997</v>
      </c>
      <c r="Q270" s="6"/>
    </row>
    <row r="271" spans="1:17" x14ac:dyDescent="0.25">
      <c r="A271" s="12" t="s">
        <v>248</v>
      </c>
      <c r="B271" s="6"/>
      <c r="C271" s="6"/>
      <c r="D271" s="6"/>
      <c r="E271" s="6">
        <v>66.430000000000007</v>
      </c>
      <c r="F271" s="6"/>
      <c r="G271" s="6">
        <f t="shared" si="28"/>
        <v>66.430000000000007</v>
      </c>
      <c r="I271" s="12" t="s">
        <v>248</v>
      </c>
      <c r="J271" s="6"/>
      <c r="K271" s="6"/>
      <c r="L271" s="6"/>
      <c r="M271" s="6">
        <f t="shared" si="32"/>
        <v>103.8885484</v>
      </c>
      <c r="N271" s="15"/>
      <c r="O271" s="6">
        <f t="shared" si="30"/>
        <v>103.8885484</v>
      </c>
      <c r="P271" s="6">
        <f t="shared" si="31"/>
        <v>37.458548399999998</v>
      </c>
      <c r="Q271" s="6"/>
    </row>
    <row r="272" spans="1:17" x14ac:dyDescent="0.25">
      <c r="A272" s="12" t="s">
        <v>249</v>
      </c>
      <c r="B272" s="6"/>
      <c r="C272" s="6"/>
      <c r="D272" s="6"/>
      <c r="E272" s="6"/>
      <c r="F272" s="6">
        <v>323.42</v>
      </c>
      <c r="G272" s="6">
        <f t="shared" si="28"/>
        <v>323.42</v>
      </c>
      <c r="I272" s="12" t="s">
        <v>249</v>
      </c>
      <c r="J272" s="6"/>
      <c r="K272" s="6"/>
      <c r="L272" s="6"/>
      <c r="M272" s="6"/>
      <c r="N272" s="6">
        <f t="shared" si="29"/>
        <v>505.79006959999998</v>
      </c>
      <c r="O272" s="6">
        <f t="shared" si="30"/>
        <v>505.79006959999998</v>
      </c>
      <c r="P272" s="6">
        <f t="shared" si="31"/>
        <v>182.37006959999997</v>
      </c>
      <c r="Q272" s="6"/>
    </row>
    <row r="273" spans="1:17" x14ac:dyDescent="0.25">
      <c r="A273" s="12" t="s">
        <v>250</v>
      </c>
      <c r="B273" s="6"/>
      <c r="C273" s="6"/>
      <c r="D273" s="6"/>
      <c r="E273" s="6"/>
      <c r="F273" s="6">
        <v>323.42</v>
      </c>
      <c r="G273" s="6">
        <f t="shared" si="28"/>
        <v>323.42</v>
      </c>
      <c r="I273" s="12" t="s">
        <v>250</v>
      </c>
      <c r="J273" s="6"/>
      <c r="K273" s="6"/>
      <c r="L273" s="6"/>
      <c r="M273" s="6"/>
      <c r="N273" s="6">
        <f t="shared" si="29"/>
        <v>505.79006959999998</v>
      </c>
      <c r="O273" s="6">
        <f t="shared" si="30"/>
        <v>505.79006959999998</v>
      </c>
      <c r="P273" s="6">
        <f t="shared" si="31"/>
        <v>182.37006959999997</v>
      </c>
      <c r="Q273" s="6"/>
    </row>
    <row r="274" spans="1:17" x14ac:dyDescent="0.25">
      <c r="A274" s="12" t="s">
        <v>251</v>
      </c>
      <c r="B274" s="6"/>
      <c r="C274" s="6"/>
      <c r="D274" s="6"/>
      <c r="E274" s="6"/>
      <c r="F274" s="6">
        <v>323.42</v>
      </c>
      <c r="G274" s="6">
        <f t="shared" si="28"/>
        <v>323.42</v>
      </c>
      <c r="I274" s="12" t="s">
        <v>251</v>
      </c>
      <c r="J274" s="6"/>
      <c r="K274" s="6"/>
      <c r="L274" s="6"/>
      <c r="M274" s="6"/>
      <c r="N274" s="6">
        <f t="shared" si="29"/>
        <v>505.79006959999998</v>
      </c>
      <c r="O274" s="6">
        <f t="shared" si="30"/>
        <v>505.79006959999998</v>
      </c>
      <c r="P274" s="6">
        <f t="shared" si="31"/>
        <v>182.37006959999997</v>
      </c>
      <c r="Q274" s="6"/>
    </row>
    <row r="275" spans="1:17" x14ac:dyDescent="0.25">
      <c r="B275" s="6"/>
      <c r="C275" s="6"/>
      <c r="D275" s="6"/>
      <c r="E275" s="6"/>
      <c r="F275" s="6"/>
      <c r="G275" s="6">
        <f t="shared" si="28"/>
        <v>0</v>
      </c>
      <c r="H275" s="8" t="s">
        <v>252</v>
      </c>
      <c r="J275" s="6"/>
      <c r="K275" s="6"/>
      <c r="L275" s="6"/>
      <c r="M275" s="6"/>
      <c r="N275" s="6"/>
      <c r="O275" s="6"/>
      <c r="Q275" s="6"/>
    </row>
    <row r="276" spans="1:17" x14ac:dyDescent="0.25">
      <c r="A276" s="12" t="s">
        <v>253</v>
      </c>
      <c r="B276" s="6">
        <f>SUM(B175:B275)</f>
        <v>313.11</v>
      </c>
      <c r="C276" s="6">
        <f>SUM(C175:C275)</f>
        <v>4531.8899999999985</v>
      </c>
      <c r="D276" s="6">
        <f>SUM(D175:D275)</f>
        <v>460.29999999999995</v>
      </c>
      <c r="E276" s="6">
        <f>SUM(E175:E275)</f>
        <v>2657.2</v>
      </c>
      <c r="F276" s="6">
        <f>SUM(F175:F275)</f>
        <v>11643.12</v>
      </c>
      <c r="G276" s="6">
        <f t="shared" si="28"/>
        <v>19605.62</v>
      </c>
      <c r="H276" s="9">
        <f>SUM(B276:F276)</f>
        <v>19605.62</v>
      </c>
      <c r="I276" s="12" t="s">
        <v>253</v>
      </c>
      <c r="J276" s="6">
        <f t="shared" ref="J276:N276" si="33">1.8017*B276</f>
        <v>564.13028700000007</v>
      </c>
      <c r="K276" s="6">
        <f t="shared" si="33"/>
        <v>8165.1062129999973</v>
      </c>
      <c r="L276" s="6">
        <f t="shared" si="33"/>
        <v>829.32250999999997</v>
      </c>
      <c r="M276" s="6">
        <f t="shared" si="33"/>
        <v>4787.4772400000002</v>
      </c>
      <c r="N276" s="6">
        <f t="shared" si="33"/>
        <v>20977.409304000001</v>
      </c>
      <c r="O276" s="6">
        <f>SUM(O175:O275)</f>
        <v>30660.837005599955</v>
      </c>
      <c r="P276" s="6">
        <f>1.8017*G276</f>
        <v>35323.445553999998</v>
      </c>
      <c r="Q276" s="6"/>
    </row>
  </sheetData>
  <mergeCells count="14">
    <mergeCell ref="A171:E171"/>
    <mergeCell ref="A173:F173"/>
    <mergeCell ref="I173:N173"/>
    <mergeCell ref="A9:B9"/>
    <mergeCell ref="A10:B10"/>
    <mergeCell ref="D8:E8"/>
    <mergeCell ref="D9:E9"/>
    <mergeCell ref="D10:E10"/>
    <mergeCell ref="A2:E2"/>
    <mergeCell ref="A3:E3"/>
    <mergeCell ref="A5:E5"/>
    <mergeCell ref="A7:B7"/>
    <mergeCell ref="A8:B8"/>
    <mergeCell ref="A4: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2F262-DBF8-4BA9-8A6C-AF802971A2C5}">
  <dimension ref="A2:J282"/>
  <sheetViews>
    <sheetView tabSelected="1" topLeftCell="A164" workbookViewId="0">
      <selection activeCell="M167" sqref="M167"/>
    </sheetView>
  </sheetViews>
  <sheetFormatPr baseColWidth="10" defaultRowHeight="15" x14ac:dyDescent="0.25"/>
  <cols>
    <col min="1" max="1" width="16.28515625" customWidth="1"/>
    <col min="2" max="2" width="11" customWidth="1"/>
    <col min="3" max="3" width="16" customWidth="1"/>
    <col min="4" max="4" width="19.42578125" customWidth="1"/>
    <col min="5" max="8" width="0" hidden="1" customWidth="1"/>
    <col min="9" max="9" width="18.5703125" hidden="1" customWidth="1"/>
    <col min="10" max="10" width="20.140625" customWidth="1"/>
  </cols>
  <sheetData>
    <row r="2" spans="1:10" ht="45" customHeight="1" x14ac:dyDescent="0.3">
      <c r="A2" s="22" t="s">
        <v>287</v>
      </c>
      <c r="B2" s="22"/>
      <c r="C2" s="22"/>
      <c r="D2" s="22"/>
      <c r="E2" s="22"/>
      <c r="F2" s="22"/>
      <c r="G2" s="22"/>
      <c r="H2" s="22"/>
      <c r="I2" s="22"/>
      <c r="J2" s="22"/>
    </row>
    <row r="4" spans="1:10" ht="15.75" x14ac:dyDescent="0.25">
      <c r="B4" s="17" t="s">
        <v>286</v>
      </c>
      <c r="C4" s="18">
        <v>25497.79</v>
      </c>
      <c r="D4" s="19">
        <v>45940</v>
      </c>
      <c r="E4" s="17"/>
      <c r="F4" s="17"/>
      <c r="G4" s="17"/>
      <c r="H4" s="17"/>
      <c r="I4" s="17"/>
      <c r="J4" s="18">
        <v>39877.379999999997</v>
      </c>
    </row>
    <row r="5" spans="1:10" ht="134.25" customHeight="1" x14ac:dyDescent="0.25">
      <c r="A5" s="2" t="s">
        <v>0</v>
      </c>
      <c r="B5" s="1" t="s">
        <v>277</v>
      </c>
      <c r="C5" s="7" t="s">
        <v>283</v>
      </c>
      <c r="D5" s="7" t="s">
        <v>282</v>
      </c>
      <c r="E5" s="7" t="s">
        <v>156</v>
      </c>
      <c r="F5" s="7" t="s">
        <v>257</v>
      </c>
      <c r="G5" s="7" t="s">
        <v>258</v>
      </c>
      <c r="H5" s="7" t="s">
        <v>263</v>
      </c>
      <c r="I5" s="7" t="s">
        <v>282</v>
      </c>
      <c r="J5" s="7" t="s">
        <v>281</v>
      </c>
    </row>
    <row r="6" spans="1:10" x14ac:dyDescent="0.25">
      <c r="A6" t="s">
        <v>1</v>
      </c>
      <c r="B6" s="16">
        <v>9.1900000000000003E-3</v>
      </c>
      <c r="C6" s="6">
        <f>25497.74*B6</f>
        <v>234.32423060000002</v>
      </c>
      <c r="D6" s="6">
        <f>45940*B6</f>
        <v>422.18860000000001</v>
      </c>
      <c r="E6" s="6">
        <f>D6-C6</f>
        <v>187.86436939999999</v>
      </c>
      <c r="F6" s="6"/>
      <c r="H6" s="6">
        <f>C6+F6</f>
        <v>234.32423060000002</v>
      </c>
      <c r="I6" s="6">
        <f>D6+G6</f>
        <v>422.18860000000001</v>
      </c>
      <c r="J6" s="6">
        <f>39877.36*B6</f>
        <v>366.47293840000003</v>
      </c>
    </row>
    <row r="7" spans="1:10" x14ac:dyDescent="0.25">
      <c r="A7" t="s">
        <v>2</v>
      </c>
      <c r="B7" s="16">
        <v>9.1900000000000003E-3</v>
      </c>
      <c r="C7" s="6">
        <f t="shared" ref="C7:C70" si="0">25497.74*B7</f>
        <v>234.32423060000002</v>
      </c>
      <c r="D7" s="6">
        <f t="shared" ref="D7:D70" si="1">45940*B7</f>
        <v>422.18860000000001</v>
      </c>
      <c r="E7" s="6">
        <f t="shared" ref="E7:E70" si="2">D7-C7</f>
        <v>187.86436939999999</v>
      </c>
      <c r="F7" s="6"/>
      <c r="H7" s="6">
        <f t="shared" ref="H7:I70" si="3">C7+F7</f>
        <v>234.32423060000002</v>
      </c>
      <c r="I7" s="6">
        <f t="shared" si="3"/>
        <v>422.18860000000001</v>
      </c>
      <c r="J7" s="6">
        <f t="shared" ref="J7:J70" si="4">39877.36*B7</f>
        <v>366.47293840000003</v>
      </c>
    </row>
    <row r="8" spans="1:10" x14ac:dyDescent="0.25">
      <c r="A8" t="s">
        <v>3</v>
      </c>
      <c r="B8" s="16">
        <v>9.1900000000000003E-3</v>
      </c>
      <c r="C8" s="6">
        <f t="shared" si="0"/>
        <v>234.32423060000002</v>
      </c>
      <c r="D8" s="6">
        <f t="shared" si="1"/>
        <v>422.18860000000001</v>
      </c>
      <c r="E8" s="6">
        <f t="shared" si="2"/>
        <v>187.86436939999999</v>
      </c>
      <c r="F8" s="6"/>
      <c r="H8" s="6">
        <f t="shared" si="3"/>
        <v>234.32423060000002</v>
      </c>
      <c r="I8" s="6">
        <f t="shared" si="3"/>
        <v>422.18860000000001</v>
      </c>
      <c r="J8" s="6">
        <f t="shared" si="4"/>
        <v>366.47293840000003</v>
      </c>
    </row>
    <row r="9" spans="1:10" x14ac:dyDescent="0.25">
      <c r="A9" t="s">
        <v>4</v>
      </c>
      <c r="B9" s="16">
        <v>9.1900000000000003E-3</v>
      </c>
      <c r="C9" s="6">
        <f t="shared" si="0"/>
        <v>234.32423060000002</v>
      </c>
      <c r="D9" s="6">
        <f t="shared" si="1"/>
        <v>422.18860000000001</v>
      </c>
      <c r="E9" s="6">
        <f t="shared" si="2"/>
        <v>187.86436939999999</v>
      </c>
      <c r="F9" s="6"/>
      <c r="H9" s="6">
        <f t="shared" si="3"/>
        <v>234.32423060000002</v>
      </c>
      <c r="I9" s="6">
        <f t="shared" si="3"/>
        <v>422.18860000000001</v>
      </c>
      <c r="J9" s="6">
        <f t="shared" si="4"/>
        <v>366.47293840000003</v>
      </c>
    </row>
    <row r="10" spans="1:10" x14ac:dyDescent="0.25">
      <c r="A10" t="s">
        <v>5</v>
      </c>
      <c r="B10" s="16">
        <v>9.1900000000000003E-3</v>
      </c>
      <c r="C10" s="6">
        <f t="shared" si="0"/>
        <v>234.32423060000002</v>
      </c>
      <c r="D10" s="6">
        <f t="shared" si="1"/>
        <v>422.18860000000001</v>
      </c>
      <c r="E10" s="6">
        <f t="shared" si="2"/>
        <v>187.86436939999999</v>
      </c>
      <c r="F10" s="6"/>
      <c r="H10" s="6">
        <f t="shared" si="3"/>
        <v>234.32423060000002</v>
      </c>
      <c r="I10" s="6">
        <f t="shared" si="3"/>
        <v>422.18860000000001</v>
      </c>
      <c r="J10" s="6">
        <f t="shared" si="4"/>
        <v>366.47293840000003</v>
      </c>
    </row>
    <row r="11" spans="1:10" x14ac:dyDescent="0.25">
      <c r="A11" t="s">
        <v>6</v>
      </c>
      <c r="B11" s="16">
        <v>9.1900000000000003E-3</v>
      </c>
      <c r="C11" s="6">
        <f t="shared" si="0"/>
        <v>234.32423060000002</v>
      </c>
      <c r="D11" s="6">
        <f t="shared" si="1"/>
        <v>422.18860000000001</v>
      </c>
      <c r="E11" s="6">
        <f t="shared" si="2"/>
        <v>187.86436939999999</v>
      </c>
      <c r="F11" s="6"/>
      <c r="H11" s="6">
        <f t="shared" si="3"/>
        <v>234.32423060000002</v>
      </c>
      <c r="I11" s="6">
        <f t="shared" si="3"/>
        <v>422.18860000000001</v>
      </c>
      <c r="J11" s="6">
        <f t="shared" si="4"/>
        <v>366.47293840000003</v>
      </c>
    </row>
    <row r="12" spans="1:10" x14ac:dyDescent="0.25">
      <c r="A12" t="s">
        <v>7</v>
      </c>
      <c r="B12" s="16">
        <v>9.1900000000000003E-3</v>
      </c>
      <c r="C12" s="6">
        <f t="shared" si="0"/>
        <v>234.32423060000002</v>
      </c>
      <c r="D12" s="6">
        <f t="shared" si="1"/>
        <v>422.18860000000001</v>
      </c>
      <c r="E12" s="6">
        <f t="shared" si="2"/>
        <v>187.86436939999999</v>
      </c>
      <c r="F12" s="6"/>
      <c r="H12" s="6">
        <f t="shared" si="3"/>
        <v>234.32423060000002</v>
      </c>
      <c r="I12" s="6">
        <f t="shared" si="3"/>
        <v>422.18860000000001</v>
      </c>
      <c r="J12" s="6">
        <f t="shared" si="4"/>
        <v>366.47293840000003</v>
      </c>
    </row>
    <row r="13" spans="1:10" x14ac:dyDescent="0.25">
      <c r="A13" t="s">
        <v>8</v>
      </c>
      <c r="B13" s="16">
        <v>9.1900000000000003E-3</v>
      </c>
      <c r="C13" s="6">
        <f t="shared" si="0"/>
        <v>234.32423060000002</v>
      </c>
      <c r="D13" s="6">
        <f t="shared" si="1"/>
        <v>422.18860000000001</v>
      </c>
      <c r="E13" s="6">
        <f t="shared" si="2"/>
        <v>187.86436939999999</v>
      </c>
      <c r="F13" s="6"/>
      <c r="H13" s="6">
        <f t="shared" si="3"/>
        <v>234.32423060000002</v>
      </c>
      <c r="I13" s="6">
        <f t="shared" si="3"/>
        <v>422.18860000000001</v>
      </c>
      <c r="J13" s="6">
        <f t="shared" si="4"/>
        <v>366.47293840000003</v>
      </c>
    </row>
    <row r="14" spans="1:10" x14ac:dyDescent="0.25">
      <c r="A14" t="s">
        <v>9</v>
      </c>
      <c r="B14" s="16">
        <v>9.1900000000000003E-3</v>
      </c>
      <c r="C14" s="6">
        <f t="shared" si="0"/>
        <v>234.32423060000002</v>
      </c>
      <c r="D14" s="6">
        <f t="shared" si="1"/>
        <v>422.18860000000001</v>
      </c>
      <c r="E14" s="6">
        <f t="shared" si="2"/>
        <v>187.86436939999999</v>
      </c>
      <c r="F14" s="6"/>
      <c r="H14" s="6">
        <f t="shared" si="3"/>
        <v>234.32423060000002</v>
      </c>
      <c r="I14" s="6">
        <f t="shared" si="3"/>
        <v>422.18860000000001</v>
      </c>
      <c r="J14" s="6">
        <f t="shared" si="4"/>
        <v>366.47293840000003</v>
      </c>
    </row>
    <row r="15" spans="1:10" x14ac:dyDescent="0.25">
      <c r="A15" t="s">
        <v>10</v>
      </c>
      <c r="B15" s="16">
        <v>9.1900000000000003E-3</v>
      </c>
      <c r="C15" s="6">
        <f t="shared" si="0"/>
        <v>234.32423060000002</v>
      </c>
      <c r="D15" s="6">
        <f t="shared" si="1"/>
        <v>422.18860000000001</v>
      </c>
      <c r="E15" s="6">
        <f t="shared" si="2"/>
        <v>187.86436939999999</v>
      </c>
      <c r="F15" s="6"/>
      <c r="H15" s="6">
        <f t="shared" si="3"/>
        <v>234.32423060000002</v>
      </c>
      <c r="I15" s="6">
        <f t="shared" si="3"/>
        <v>422.18860000000001</v>
      </c>
      <c r="J15" s="6">
        <f t="shared" si="4"/>
        <v>366.47293840000003</v>
      </c>
    </row>
    <row r="16" spans="1:10" x14ac:dyDescent="0.25">
      <c r="A16" t="s">
        <v>11</v>
      </c>
      <c r="B16" s="16">
        <v>9.1900000000000003E-3</v>
      </c>
      <c r="C16" s="6">
        <f t="shared" si="0"/>
        <v>234.32423060000002</v>
      </c>
      <c r="D16" s="6">
        <f t="shared" si="1"/>
        <v>422.18860000000001</v>
      </c>
      <c r="E16" s="6">
        <f t="shared" si="2"/>
        <v>187.86436939999999</v>
      </c>
      <c r="F16" s="6"/>
      <c r="H16" s="6">
        <f t="shared" si="3"/>
        <v>234.32423060000002</v>
      </c>
      <c r="I16" s="6">
        <f t="shared" si="3"/>
        <v>422.18860000000001</v>
      </c>
      <c r="J16" s="6">
        <f t="shared" si="4"/>
        <v>366.47293840000003</v>
      </c>
    </row>
    <row r="17" spans="1:10" x14ac:dyDescent="0.25">
      <c r="A17" t="s">
        <v>12</v>
      </c>
      <c r="B17" s="16">
        <v>9.1900000000000003E-3</v>
      </c>
      <c r="C17" s="6">
        <f t="shared" si="0"/>
        <v>234.32423060000002</v>
      </c>
      <c r="D17" s="6">
        <f t="shared" si="1"/>
        <v>422.18860000000001</v>
      </c>
      <c r="E17" s="6">
        <f t="shared" si="2"/>
        <v>187.86436939999999</v>
      </c>
      <c r="F17" s="6"/>
      <c r="H17" s="6">
        <f t="shared" si="3"/>
        <v>234.32423060000002</v>
      </c>
      <c r="I17" s="6">
        <f t="shared" si="3"/>
        <v>422.18860000000001</v>
      </c>
      <c r="J17" s="6">
        <f t="shared" si="4"/>
        <v>366.47293840000003</v>
      </c>
    </row>
    <row r="18" spans="1:10" x14ac:dyDescent="0.25">
      <c r="A18" t="s">
        <v>13</v>
      </c>
      <c r="B18" s="16">
        <v>9.1900000000000003E-3</v>
      </c>
      <c r="C18" s="6">
        <f t="shared" si="0"/>
        <v>234.32423060000002</v>
      </c>
      <c r="D18" s="6">
        <f t="shared" si="1"/>
        <v>422.18860000000001</v>
      </c>
      <c r="E18" s="6">
        <f t="shared" si="2"/>
        <v>187.86436939999999</v>
      </c>
      <c r="F18" s="6"/>
      <c r="H18" s="6">
        <f t="shared" si="3"/>
        <v>234.32423060000002</v>
      </c>
      <c r="I18" s="6">
        <f t="shared" si="3"/>
        <v>422.18860000000001</v>
      </c>
      <c r="J18" s="6">
        <f t="shared" si="4"/>
        <v>366.47293840000003</v>
      </c>
    </row>
    <row r="19" spans="1:10" x14ac:dyDescent="0.25">
      <c r="A19" t="s">
        <v>14</v>
      </c>
      <c r="B19" s="16">
        <v>9.1900000000000003E-3</v>
      </c>
      <c r="C19" s="6">
        <f t="shared" si="0"/>
        <v>234.32423060000002</v>
      </c>
      <c r="D19" s="6">
        <f t="shared" si="1"/>
        <v>422.18860000000001</v>
      </c>
      <c r="E19" s="6">
        <f t="shared" si="2"/>
        <v>187.86436939999999</v>
      </c>
      <c r="F19" s="6"/>
      <c r="H19" s="6">
        <f t="shared" si="3"/>
        <v>234.32423060000002</v>
      </c>
      <c r="I19" s="6">
        <f t="shared" si="3"/>
        <v>422.18860000000001</v>
      </c>
      <c r="J19" s="6">
        <f t="shared" si="4"/>
        <v>366.47293840000003</v>
      </c>
    </row>
    <row r="20" spans="1:10" x14ac:dyDescent="0.25">
      <c r="A20" t="s">
        <v>15</v>
      </c>
      <c r="B20" s="16">
        <v>9.1900000000000003E-3</v>
      </c>
      <c r="C20" s="6">
        <f t="shared" si="0"/>
        <v>234.32423060000002</v>
      </c>
      <c r="D20" s="6">
        <f t="shared" si="1"/>
        <v>422.18860000000001</v>
      </c>
      <c r="E20" s="6">
        <f t="shared" si="2"/>
        <v>187.86436939999999</v>
      </c>
      <c r="F20" s="6"/>
      <c r="H20" s="6">
        <f t="shared" si="3"/>
        <v>234.32423060000002</v>
      </c>
      <c r="I20" s="6">
        <f t="shared" si="3"/>
        <v>422.18860000000001</v>
      </c>
      <c r="J20" s="6">
        <f t="shared" si="4"/>
        <v>366.47293840000003</v>
      </c>
    </row>
    <row r="21" spans="1:10" x14ac:dyDescent="0.25">
      <c r="A21" t="s">
        <v>16</v>
      </c>
      <c r="B21" s="16">
        <v>9.1900000000000003E-3</v>
      </c>
      <c r="C21" s="6">
        <f t="shared" si="0"/>
        <v>234.32423060000002</v>
      </c>
      <c r="D21" s="6">
        <f t="shared" si="1"/>
        <v>422.18860000000001</v>
      </c>
      <c r="E21" s="6">
        <f t="shared" si="2"/>
        <v>187.86436939999999</v>
      </c>
      <c r="F21" s="6"/>
      <c r="H21" s="6">
        <f t="shared" si="3"/>
        <v>234.32423060000002</v>
      </c>
      <c r="I21" s="6">
        <f t="shared" si="3"/>
        <v>422.18860000000001</v>
      </c>
      <c r="J21" s="6">
        <f t="shared" si="4"/>
        <v>366.47293840000003</v>
      </c>
    </row>
    <row r="22" spans="1:10" x14ac:dyDescent="0.25">
      <c r="A22" t="s">
        <v>17</v>
      </c>
      <c r="B22" s="16">
        <v>9.1900000000000003E-3</v>
      </c>
      <c r="C22" s="6">
        <f t="shared" si="0"/>
        <v>234.32423060000002</v>
      </c>
      <c r="D22" s="6">
        <f t="shared" si="1"/>
        <v>422.18860000000001</v>
      </c>
      <c r="E22" s="6">
        <f t="shared" si="2"/>
        <v>187.86436939999999</v>
      </c>
      <c r="F22" s="6"/>
      <c r="H22" s="6">
        <f t="shared" si="3"/>
        <v>234.32423060000002</v>
      </c>
      <c r="I22" s="6">
        <f t="shared" si="3"/>
        <v>422.18860000000001</v>
      </c>
      <c r="J22" s="6">
        <f t="shared" si="4"/>
        <v>366.47293840000003</v>
      </c>
    </row>
    <row r="23" spans="1:10" x14ac:dyDescent="0.25">
      <c r="A23" t="s">
        <v>18</v>
      </c>
      <c r="B23" s="16">
        <v>1.299E-2</v>
      </c>
      <c r="C23" s="6">
        <f t="shared" si="0"/>
        <v>331.21564260000002</v>
      </c>
      <c r="D23" s="6">
        <f t="shared" si="1"/>
        <v>596.76059999999995</v>
      </c>
      <c r="E23" s="6">
        <f t="shared" si="2"/>
        <v>265.54495739999993</v>
      </c>
      <c r="F23" s="6"/>
      <c r="H23" s="6">
        <f t="shared" si="3"/>
        <v>331.21564260000002</v>
      </c>
      <c r="I23" s="6">
        <f t="shared" si="3"/>
        <v>596.76059999999995</v>
      </c>
      <c r="J23" s="6">
        <f t="shared" si="4"/>
        <v>518.00690640000005</v>
      </c>
    </row>
    <row r="24" spans="1:10" x14ac:dyDescent="0.25">
      <c r="A24" t="s">
        <v>19</v>
      </c>
      <c r="B24" s="16">
        <v>9.1900000000000003E-3</v>
      </c>
      <c r="C24" s="6">
        <f t="shared" si="0"/>
        <v>234.32423060000002</v>
      </c>
      <c r="D24" s="6">
        <f t="shared" si="1"/>
        <v>422.18860000000001</v>
      </c>
      <c r="E24" s="6">
        <f t="shared" si="2"/>
        <v>187.86436939999999</v>
      </c>
      <c r="F24" s="6"/>
      <c r="H24" s="6">
        <f t="shared" si="3"/>
        <v>234.32423060000002</v>
      </c>
      <c r="I24" s="6">
        <f t="shared" si="3"/>
        <v>422.18860000000001</v>
      </c>
      <c r="J24" s="6">
        <f t="shared" si="4"/>
        <v>366.47293840000003</v>
      </c>
    </row>
    <row r="25" spans="1:10" x14ac:dyDescent="0.25">
      <c r="A25" t="s">
        <v>20</v>
      </c>
      <c r="B25" s="16">
        <v>9.1900000000000003E-3</v>
      </c>
      <c r="C25" s="6">
        <f t="shared" si="0"/>
        <v>234.32423060000002</v>
      </c>
      <c r="D25" s="6">
        <f t="shared" si="1"/>
        <v>422.18860000000001</v>
      </c>
      <c r="E25" s="6">
        <f t="shared" si="2"/>
        <v>187.86436939999999</v>
      </c>
      <c r="F25" s="6"/>
      <c r="H25" s="6">
        <f t="shared" si="3"/>
        <v>234.32423060000002</v>
      </c>
      <c r="I25" s="6">
        <f t="shared" si="3"/>
        <v>422.18860000000001</v>
      </c>
      <c r="J25" s="6">
        <f t="shared" si="4"/>
        <v>366.47293840000003</v>
      </c>
    </row>
    <row r="26" spans="1:10" x14ac:dyDescent="0.25">
      <c r="A26" t="s">
        <v>21</v>
      </c>
      <c r="B26" s="16">
        <v>9.1900000000000003E-3</v>
      </c>
      <c r="C26" s="6">
        <f t="shared" si="0"/>
        <v>234.32423060000002</v>
      </c>
      <c r="D26" s="6">
        <f t="shared" si="1"/>
        <v>422.18860000000001</v>
      </c>
      <c r="E26" s="6">
        <f t="shared" si="2"/>
        <v>187.86436939999999</v>
      </c>
      <c r="F26" s="6"/>
      <c r="H26" s="6">
        <f t="shared" si="3"/>
        <v>234.32423060000002</v>
      </c>
      <c r="I26" s="6">
        <f t="shared" si="3"/>
        <v>422.18860000000001</v>
      </c>
      <c r="J26" s="6">
        <f t="shared" si="4"/>
        <v>366.47293840000003</v>
      </c>
    </row>
    <row r="27" spans="1:10" x14ac:dyDescent="0.25">
      <c r="A27" t="s">
        <v>22</v>
      </c>
      <c r="B27" s="16">
        <v>1.093E-2</v>
      </c>
      <c r="C27" s="6">
        <f t="shared" si="0"/>
        <v>278.69029820000003</v>
      </c>
      <c r="D27" s="6">
        <f t="shared" si="1"/>
        <v>502.12420000000003</v>
      </c>
      <c r="E27" s="6">
        <f t="shared" si="2"/>
        <v>223.4339018</v>
      </c>
      <c r="F27" s="6"/>
      <c r="H27" s="6">
        <f t="shared" si="3"/>
        <v>278.69029820000003</v>
      </c>
      <c r="I27" s="6">
        <f t="shared" si="3"/>
        <v>502.12420000000003</v>
      </c>
      <c r="J27" s="6">
        <f t="shared" si="4"/>
        <v>435.85954480000004</v>
      </c>
    </row>
    <row r="28" spans="1:10" x14ac:dyDescent="0.25">
      <c r="A28" t="s">
        <v>23</v>
      </c>
      <c r="B28" s="16">
        <v>9.1900000000000003E-3</v>
      </c>
      <c r="C28" s="6">
        <f t="shared" si="0"/>
        <v>234.32423060000002</v>
      </c>
      <c r="D28" s="6">
        <f t="shared" si="1"/>
        <v>422.18860000000001</v>
      </c>
      <c r="E28" s="6">
        <f t="shared" si="2"/>
        <v>187.86436939999999</v>
      </c>
      <c r="F28" s="6"/>
      <c r="H28" s="6">
        <f t="shared" si="3"/>
        <v>234.32423060000002</v>
      </c>
      <c r="I28" s="6">
        <f t="shared" si="3"/>
        <v>422.18860000000001</v>
      </c>
      <c r="J28" s="6">
        <f t="shared" si="4"/>
        <v>366.47293840000003</v>
      </c>
    </row>
    <row r="29" spans="1:10" x14ac:dyDescent="0.25">
      <c r="A29" t="s">
        <v>24</v>
      </c>
      <c r="B29" s="16">
        <v>9.1900000000000003E-3</v>
      </c>
      <c r="C29" s="6">
        <f t="shared" si="0"/>
        <v>234.32423060000002</v>
      </c>
      <c r="D29" s="6">
        <f t="shared" si="1"/>
        <v>422.18860000000001</v>
      </c>
      <c r="E29" s="6">
        <f t="shared" si="2"/>
        <v>187.86436939999999</v>
      </c>
      <c r="F29" s="6"/>
      <c r="H29" s="6">
        <f t="shared" si="3"/>
        <v>234.32423060000002</v>
      </c>
      <c r="I29" s="6">
        <f t="shared" si="3"/>
        <v>422.18860000000001</v>
      </c>
      <c r="J29" s="6">
        <f t="shared" si="4"/>
        <v>366.47293840000003</v>
      </c>
    </row>
    <row r="30" spans="1:10" x14ac:dyDescent="0.25">
      <c r="A30" t="s">
        <v>25</v>
      </c>
      <c r="B30" s="16">
        <v>9.1900000000000003E-3</v>
      </c>
      <c r="C30" s="6">
        <f t="shared" si="0"/>
        <v>234.32423060000002</v>
      </c>
      <c r="D30" s="6">
        <f t="shared" si="1"/>
        <v>422.18860000000001</v>
      </c>
      <c r="E30" s="6">
        <f t="shared" si="2"/>
        <v>187.86436939999999</v>
      </c>
      <c r="F30" s="6"/>
      <c r="H30" s="6">
        <f t="shared" si="3"/>
        <v>234.32423060000002</v>
      </c>
      <c r="I30" s="6">
        <f t="shared" si="3"/>
        <v>422.18860000000001</v>
      </c>
      <c r="J30" s="6">
        <f t="shared" si="4"/>
        <v>366.47293840000003</v>
      </c>
    </row>
    <row r="31" spans="1:10" x14ac:dyDescent="0.25">
      <c r="A31" t="s">
        <v>26</v>
      </c>
      <c r="B31" s="16">
        <v>9.1900000000000003E-3</v>
      </c>
      <c r="C31" s="6">
        <f t="shared" si="0"/>
        <v>234.32423060000002</v>
      </c>
      <c r="D31" s="6">
        <f t="shared" si="1"/>
        <v>422.18860000000001</v>
      </c>
      <c r="E31" s="6">
        <f t="shared" si="2"/>
        <v>187.86436939999999</v>
      </c>
      <c r="F31" s="6"/>
      <c r="H31" s="6">
        <f t="shared" si="3"/>
        <v>234.32423060000002</v>
      </c>
      <c r="I31" s="6">
        <f t="shared" si="3"/>
        <v>422.18860000000001</v>
      </c>
      <c r="J31" s="6">
        <f t="shared" si="4"/>
        <v>366.47293840000003</v>
      </c>
    </row>
    <row r="32" spans="1:10" x14ac:dyDescent="0.25">
      <c r="A32" t="s">
        <v>27</v>
      </c>
      <c r="B32" s="16">
        <v>9.1900000000000003E-3</v>
      </c>
      <c r="C32" s="6">
        <f t="shared" si="0"/>
        <v>234.32423060000002</v>
      </c>
      <c r="D32" s="6">
        <f t="shared" si="1"/>
        <v>422.18860000000001</v>
      </c>
      <c r="E32" s="6">
        <f t="shared" si="2"/>
        <v>187.86436939999999</v>
      </c>
      <c r="F32" s="6"/>
      <c r="H32" s="6">
        <f t="shared" si="3"/>
        <v>234.32423060000002</v>
      </c>
      <c r="I32" s="6">
        <f t="shared" si="3"/>
        <v>422.18860000000001</v>
      </c>
      <c r="J32" s="6">
        <f t="shared" si="4"/>
        <v>366.47293840000003</v>
      </c>
    </row>
    <row r="33" spans="1:10" x14ac:dyDescent="0.25">
      <c r="A33" t="s">
        <v>28</v>
      </c>
      <c r="B33" s="16">
        <v>9.1900000000000003E-3</v>
      </c>
      <c r="C33" s="6">
        <f t="shared" si="0"/>
        <v>234.32423060000002</v>
      </c>
      <c r="D33" s="6">
        <f t="shared" si="1"/>
        <v>422.18860000000001</v>
      </c>
      <c r="E33" s="6">
        <f t="shared" si="2"/>
        <v>187.86436939999999</v>
      </c>
      <c r="F33" s="6"/>
      <c r="H33" s="6">
        <f t="shared" si="3"/>
        <v>234.32423060000002</v>
      </c>
      <c r="I33" s="6">
        <f t="shared" si="3"/>
        <v>422.18860000000001</v>
      </c>
      <c r="J33" s="6">
        <f t="shared" si="4"/>
        <v>366.47293840000003</v>
      </c>
    </row>
    <row r="34" spans="1:10" x14ac:dyDescent="0.25">
      <c r="A34" t="s">
        <v>29</v>
      </c>
      <c r="B34" s="16">
        <v>9.1900000000000003E-3</v>
      </c>
      <c r="C34" s="6">
        <f t="shared" si="0"/>
        <v>234.32423060000002</v>
      </c>
      <c r="D34" s="6">
        <f t="shared" si="1"/>
        <v>422.18860000000001</v>
      </c>
      <c r="E34" s="6">
        <f t="shared" si="2"/>
        <v>187.86436939999999</v>
      </c>
      <c r="F34" s="6"/>
      <c r="H34" s="6">
        <f t="shared" si="3"/>
        <v>234.32423060000002</v>
      </c>
      <c r="I34" s="6">
        <f t="shared" si="3"/>
        <v>422.18860000000001</v>
      </c>
      <c r="J34" s="6">
        <f t="shared" si="4"/>
        <v>366.47293840000003</v>
      </c>
    </row>
    <row r="35" spans="1:10" x14ac:dyDescent="0.25">
      <c r="A35" t="s">
        <v>30</v>
      </c>
      <c r="B35" s="16">
        <v>6.9699999999999996E-3</v>
      </c>
      <c r="C35" s="6">
        <f t="shared" si="0"/>
        <v>177.71924780000001</v>
      </c>
      <c r="D35" s="6">
        <f t="shared" si="1"/>
        <v>320.20179999999999</v>
      </c>
      <c r="E35" s="6">
        <f t="shared" si="2"/>
        <v>142.48255219999999</v>
      </c>
      <c r="F35" s="6">
        <f>G172</f>
        <v>0</v>
      </c>
      <c r="G35" s="6">
        <f>F35*1.8017</f>
        <v>0</v>
      </c>
      <c r="H35" s="6">
        <f t="shared" si="3"/>
        <v>177.71924780000001</v>
      </c>
      <c r="I35" s="6">
        <f t="shared" si="3"/>
        <v>320.20179999999999</v>
      </c>
      <c r="J35" s="6">
        <f t="shared" si="4"/>
        <v>277.94519919999999</v>
      </c>
    </row>
    <row r="36" spans="1:10" x14ac:dyDescent="0.25">
      <c r="A36" t="s">
        <v>31</v>
      </c>
      <c r="B36" s="16">
        <v>6.9699999999999996E-3</v>
      </c>
      <c r="C36" s="6">
        <f t="shared" si="0"/>
        <v>177.71924780000001</v>
      </c>
      <c r="D36" s="6">
        <f t="shared" si="1"/>
        <v>320.20179999999999</v>
      </c>
      <c r="E36" s="6">
        <f t="shared" si="2"/>
        <v>142.48255219999999</v>
      </c>
      <c r="F36" s="6">
        <f t="shared" ref="F36:F76" si="5">G173</f>
        <v>0</v>
      </c>
      <c r="G36" s="6">
        <f t="shared" ref="G36:G90" si="6">F36*1.8017</f>
        <v>0</v>
      </c>
      <c r="H36" s="6">
        <f t="shared" si="3"/>
        <v>177.71924780000001</v>
      </c>
      <c r="I36" s="6">
        <f t="shared" si="3"/>
        <v>320.20179999999999</v>
      </c>
      <c r="J36" s="6">
        <f t="shared" si="4"/>
        <v>277.94519919999999</v>
      </c>
    </row>
    <row r="37" spans="1:10" x14ac:dyDescent="0.25">
      <c r="A37" t="s">
        <v>32</v>
      </c>
      <c r="B37" s="16">
        <v>6.9699999999999996E-3</v>
      </c>
      <c r="C37" s="6">
        <f t="shared" si="0"/>
        <v>177.71924780000001</v>
      </c>
      <c r="D37" s="6">
        <f t="shared" si="1"/>
        <v>320.20179999999999</v>
      </c>
      <c r="E37" s="6">
        <f t="shared" si="2"/>
        <v>142.48255219999999</v>
      </c>
      <c r="F37" s="6">
        <f t="shared" si="5"/>
        <v>0</v>
      </c>
      <c r="G37" s="6">
        <f t="shared" si="6"/>
        <v>0</v>
      </c>
      <c r="H37" s="6">
        <f t="shared" si="3"/>
        <v>177.71924780000001</v>
      </c>
      <c r="I37" s="6">
        <f t="shared" si="3"/>
        <v>320.20179999999999</v>
      </c>
      <c r="J37" s="6">
        <f t="shared" si="4"/>
        <v>277.94519919999999</v>
      </c>
    </row>
    <row r="38" spans="1:10" x14ac:dyDescent="0.25">
      <c r="A38" t="s">
        <v>33</v>
      </c>
      <c r="B38" s="16">
        <v>6.9699999999999996E-3</v>
      </c>
      <c r="C38" s="6">
        <f t="shared" si="0"/>
        <v>177.71924780000001</v>
      </c>
      <c r="D38" s="6">
        <f t="shared" si="1"/>
        <v>320.20179999999999</v>
      </c>
      <c r="E38" s="6">
        <f t="shared" si="2"/>
        <v>142.48255219999999</v>
      </c>
      <c r="F38" s="6">
        <f t="shared" si="5"/>
        <v>0</v>
      </c>
      <c r="G38" s="6">
        <f t="shared" si="6"/>
        <v>0</v>
      </c>
      <c r="H38" s="6">
        <f t="shared" si="3"/>
        <v>177.71924780000001</v>
      </c>
      <c r="I38" s="6">
        <f t="shared" si="3"/>
        <v>320.20179999999999</v>
      </c>
      <c r="J38" s="6">
        <f t="shared" si="4"/>
        <v>277.94519919999999</v>
      </c>
    </row>
    <row r="39" spans="1:10" x14ac:dyDescent="0.25">
      <c r="A39" t="s">
        <v>34</v>
      </c>
      <c r="B39" s="16">
        <v>6.9699999999999996E-3</v>
      </c>
      <c r="C39" s="6">
        <f t="shared" si="0"/>
        <v>177.71924780000001</v>
      </c>
      <c r="D39" s="6">
        <f t="shared" si="1"/>
        <v>320.20179999999999</v>
      </c>
      <c r="E39" s="6">
        <f t="shared" si="2"/>
        <v>142.48255219999999</v>
      </c>
      <c r="F39" s="6">
        <f t="shared" si="5"/>
        <v>0</v>
      </c>
      <c r="G39" s="6">
        <f t="shared" si="6"/>
        <v>0</v>
      </c>
      <c r="H39" s="6">
        <f t="shared" si="3"/>
        <v>177.71924780000001</v>
      </c>
      <c r="I39" s="6">
        <f t="shared" si="3"/>
        <v>320.20179999999999</v>
      </c>
      <c r="J39" s="6">
        <f t="shared" si="4"/>
        <v>277.94519919999999</v>
      </c>
    </row>
    <row r="40" spans="1:10" x14ac:dyDescent="0.25">
      <c r="A40" t="s">
        <v>35</v>
      </c>
      <c r="B40" s="16">
        <v>7.1300000000000001E-3</v>
      </c>
      <c r="C40" s="6">
        <f t="shared" si="0"/>
        <v>181.79888620000003</v>
      </c>
      <c r="D40" s="6">
        <f t="shared" si="1"/>
        <v>327.55220000000003</v>
      </c>
      <c r="E40" s="6">
        <f t="shared" si="2"/>
        <v>145.7533138</v>
      </c>
      <c r="F40" s="6">
        <f t="shared" si="5"/>
        <v>0</v>
      </c>
      <c r="G40" s="6">
        <f t="shared" si="6"/>
        <v>0</v>
      </c>
      <c r="H40" s="6">
        <f t="shared" si="3"/>
        <v>181.79888620000003</v>
      </c>
      <c r="I40" s="6">
        <f t="shared" si="3"/>
        <v>327.55220000000003</v>
      </c>
      <c r="J40" s="6">
        <f t="shared" si="4"/>
        <v>284.32557680000002</v>
      </c>
    </row>
    <row r="41" spans="1:10" x14ac:dyDescent="0.25">
      <c r="A41" t="s">
        <v>36</v>
      </c>
      <c r="B41" s="16">
        <v>7.1300000000000001E-3</v>
      </c>
      <c r="C41" s="6">
        <f t="shared" si="0"/>
        <v>181.79888620000003</v>
      </c>
      <c r="D41" s="6">
        <f t="shared" si="1"/>
        <v>327.55220000000003</v>
      </c>
      <c r="E41" s="6">
        <f t="shared" si="2"/>
        <v>145.7533138</v>
      </c>
      <c r="F41" s="6">
        <f t="shared" si="5"/>
        <v>0</v>
      </c>
      <c r="G41" s="6">
        <f t="shared" si="6"/>
        <v>0</v>
      </c>
      <c r="H41" s="6">
        <f t="shared" si="3"/>
        <v>181.79888620000003</v>
      </c>
      <c r="I41" s="6">
        <f t="shared" si="3"/>
        <v>327.55220000000003</v>
      </c>
      <c r="J41" s="6">
        <f t="shared" si="4"/>
        <v>284.32557680000002</v>
      </c>
    </row>
    <row r="42" spans="1:10" x14ac:dyDescent="0.25">
      <c r="A42" t="s">
        <v>37</v>
      </c>
      <c r="B42" s="16">
        <v>6.9699999999999996E-3</v>
      </c>
      <c r="C42" s="6">
        <f t="shared" si="0"/>
        <v>177.71924780000001</v>
      </c>
      <c r="D42" s="6">
        <f t="shared" si="1"/>
        <v>320.20179999999999</v>
      </c>
      <c r="E42" s="6">
        <f t="shared" si="2"/>
        <v>142.48255219999999</v>
      </c>
      <c r="F42" s="6">
        <f t="shared" si="5"/>
        <v>0</v>
      </c>
      <c r="G42" s="6">
        <f t="shared" si="6"/>
        <v>0</v>
      </c>
      <c r="H42" s="6">
        <f t="shared" si="3"/>
        <v>177.71924780000001</v>
      </c>
      <c r="I42" s="6">
        <f t="shared" si="3"/>
        <v>320.20179999999999</v>
      </c>
      <c r="J42" s="6">
        <f t="shared" si="4"/>
        <v>277.94519919999999</v>
      </c>
    </row>
    <row r="43" spans="1:10" x14ac:dyDescent="0.25">
      <c r="A43" t="s">
        <v>38</v>
      </c>
      <c r="B43" s="16">
        <v>6.9699999999999996E-3</v>
      </c>
      <c r="C43" s="6">
        <f t="shared" si="0"/>
        <v>177.71924780000001</v>
      </c>
      <c r="D43" s="6">
        <f t="shared" si="1"/>
        <v>320.20179999999999</v>
      </c>
      <c r="E43" s="6">
        <f t="shared" si="2"/>
        <v>142.48255219999999</v>
      </c>
      <c r="F43" s="6">
        <f t="shared" si="5"/>
        <v>0</v>
      </c>
      <c r="G43" s="6">
        <f t="shared" si="6"/>
        <v>0</v>
      </c>
      <c r="H43" s="6">
        <f t="shared" si="3"/>
        <v>177.71924780000001</v>
      </c>
      <c r="I43" s="6">
        <f t="shared" si="3"/>
        <v>320.20179999999999</v>
      </c>
      <c r="J43" s="6">
        <f t="shared" si="4"/>
        <v>277.94519919999999</v>
      </c>
    </row>
    <row r="44" spans="1:10" x14ac:dyDescent="0.25">
      <c r="A44" t="s">
        <v>39</v>
      </c>
      <c r="B44" s="16">
        <v>6.9699999999999996E-3</v>
      </c>
      <c r="C44" s="6">
        <f t="shared" si="0"/>
        <v>177.71924780000001</v>
      </c>
      <c r="D44" s="6">
        <f t="shared" si="1"/>
        <v>320.20179999999999</v>
      </c>
      <c r="E44" s="6">
        <f t="shared" si="2"/>
        <v>142.48255219999999</v>
      </c>
      <c r="F44" s="6">
        <f t="shared" si="5"/>
        <v>0</v>
      </c>
      <c r="G44" s="6">
        <f t="shared" si="6"/>
        <v>0</v>
      </c>
      <c r="H44" s="6">
        <f t="shared" si="3"/>
        <v>177.71924780000001</v>
      </c>
      <c r="I44" s="6">
        <f t="shared" si="3"/>
        <v>320.20179999999999</v>
      </c>
      <c r="J44" s="6">
        <f t="shared" si="4"/>
        <v>277.94519919999999</v>
      </c>
    </row>
    <row r="45" spans="1:10" x14ac:dyDescent="0.25">
      <c r="A45" t="s">
        <v>40</v>
      </c>
      <c r="B45" s="16">
        <v>6.9699999999999996E-3</v>
      </c>
      <c r="C45" s="6">
        <f t="shared" si="0"/>
        <v>177.71924780000001</v>
      </c>
      <c r="D45" s="6">
        <f t="shared" si="1"/>
        <v>320.20179999999999</v>
      </c>
      <c r="E45" s="6">
        <f t="shared" si="2"/>
        <v>142.48255219999999</v>
      </c>
      <c r="F45" s="6">
        <f t="shared" si="5"/>
        <v>0</v>
      </c>
      <c r="G45" s="6">
        <f t="shared" si="6"/>
        <v>0</v>
      </c>
      <c r="H45" s="6">
        <f t="shared" si="3"/>
        <v>177.71924780000001</v>
      </c>
      <c r="I45" s="6">
        <f t="shared" si="3"/>
        <v>320.20179999999999</v>
      </c>
      <c r="J45" s="6">
        <f t="shared" si="4"/>
        <v>277.94519919999999</v>
      </c>
    </row>
    <row r="46" spans="1:10" x14ac:dyDescent="0.25">
      <c r="A46" t="s">
        <v>41</v>
      </c>
      <c r="B46" s="16">
        <v>6.9699999999999996E-3</v>
      </c>
      <c r="C46" s="6">
        <f t="shared" si="0"/>
        <v>177.71924780000001</v>
      </c>
      <c r="D46" s="6">
        <f t="shared" si="1"/>
        <v>320.20179999999999</v>
      </c>
      <c r="E46" s="6">
        <f t="shared" si="2"/>
        <v>142.48255219999999</v>
      </c>
      <c r="F46" s="6">
        <f t="shared" si="5"/>
        <v>0</v>
      </c>
      <c r="G46" s="6">
        <f t="shared" si="6"/>
        <v>0</v>
      </c>
      <c r="H46" s="6">
        <f t="shared" si="3"/>
        <v>177.71924780000001</v>
      </c>
      <c r="I46" s="6">
        <f t="shared" si="3"/>
        <v>320.20179999999999</v>
      </c>
      <c r="J46" s="6">
        <f t="shared" si="4"/>
        <v>277.94519919999999</v>
      </c>
    </row>
    <row r="47" spans="1:10" x14ac:dyDescent="0.25">
      <c r="A47" t="s">
        <v>42</v>
      </c>
      <c r="B47" s="16">
        <v>6.9699999999999996E-3</v>
      </c>
      <c r="C47" s="6">
        <f t="shared" si="0"/>
        <v>177.71924780000001</v>
      </c>
      <c r="D47" s="6">
        <f t="shared" si="1"/>
        <v>320.20179999999999</v>
      </c>
      <c r="E47" s="6">
        <f t="shared" si="2"/>
        <v>142.48255219999999</v>
      </c>
      <c r="F47" s="6">
        <f t="shared" si="5"/>
        <v>0</v>
      </c>
      <c r="G47" s="6">
        <f t="shared" si="6"/>
        <v>0</v>
      </c>
      <c r="H47" s="6">
        <f t="shared" si="3"/>
        <v>177.71924780000001</v>
      </c>
      <c r="I47" s="6">
        <f t="shared" si="3"/>
        <v>320.20179999999999</v>
      </c>
      <c r="J47" s="6">
        <f t="shared" si="4"/>
        <v>277.94519919999999</v>
      </c>
    </row>
    <row r="48" spans="1:10" x14ac:dyDescent="0.25">
      <c r="A48" t="s">
        <v>43</v>
      </c>
      <c r="B48" s="16">
        <v>6.9699999999999996E-3</v>
      </c>
      <c r="C48" s="6">
        <f t="shared" si="0"/>
        <v>177.71924780000001</v>
      </c>
      <c r="D48" s="6">
        <f t="shared" si="1"/>
        <v>320.20179999999999</v>
      </c>
      <c r="E48" s="6">
        <f t="shared" si="2"/>
        <v>142.48255219999999</v>
      </c>
      <c r="F48" s="6">
        <f t="shared" si="5"/>
        <v>0</v>
      </c>
      <c r="G48" s="6">
        <f t="shared" si="6"/>
        <v>0</v>
      </c>
      <c r="H48" s="6">
        <f t="shared" si="3"/>
        <v>177.71924780000001</v>
      </c>
      <c r="I48" s="6">
        <f t="shared" si="3"/>
        <v>320.20179999999999</v>
      </c>
      <c r="J48" s="6">
        <f t="shared" si="4"/>
        <v>277.94519919999999</v>
      </c>
    </row>
    <row r="49" spans="1:10" x14ac:dyDescent="0.25">
      <c r="A49" t="s">
        <v>44</v>
      </c>
      <c r="B49" s="16">
        <v>5.4600000000000004E-3</v>
      </c>
      <c r="C49" s="6">
        <f t="shared" si="0"/>
        <v>139.21766040000003</v>
      </c>
      <c r="D49" s="6">
        <f t="shared" si="1"/>
        <v>250.83240000000001</v>
      </c>
      <c r="E49" s="6">
        <f t="shared" si="2"/>
        <v>111.61473959999998</v>
      </c>
      <c r="F49" s="6">
        <f t="shared" si="5"/>
        <v>0</v>
      </c>
      <c r="G49" s="6">
        <f t="shared" si="6"/>
        <v>0</v>
      </c>
      <c r="H49" s="6">
        <f t="shared" si="3"/>
        <v>139.21766040000003</v>
      </c>
      <c r="I49" s="6">
        <f t="shared" si="3"/>
        <v>250.83240000000001</v>
      </c>
      <c r="J49" s="6">
        <f t="shared" si="4"/>
        <v>217.73038560000003</v>
      </c>
    </row>
    <row r="50" spans="1:10" x14ac:dyDescent="0.25">
      <c r="A50" t="s">
        <v>45</v>
      </c>
      <c r="B50" s="16">
        <v>5.3900000000000007E-3</v>
      </c>
      <c r="C50" s="6">
        <f t="shared" si="0"/>
        <v>137.43281860000002</v>
      </c>
      <c r="D50" s="6">
        <f t="shared" si="1"/>
        <v>247.61660000000003</v>
      </c>
      <c r="E50" s="6">
        <f t="shared" si="2"/>
        <v>110.18378140000002</v>
      </c>
      <c r="F50" s="6">
        <f t="shared" si="5"/>
        <v>0</v>
      </c>
      <c r="G50" s="6">
        <f t="shared" si="6"/>
        <v>0</v>
      </c>
      <c r="H50" s="6">
        <f t="shared" si="3"/>
        <v>137.43281860000002</v>
      </c>
      <c r="I50" s="6">
        <f t="shared" si="3"/>
        <v>247.61660000000003</v>
      </c>
      <c r="J50" s="6">
        <f t="shared" si="4"/>
        <v>214.93897040000004</v>
      </c>
    </row>
    <row r="51" spans="1:10" x14ac:dyDescent="0.25">
      <c r="A51" t="s">
        <v>46</v>
      </c>
      <c r="B51" s="16">
        <v>5.3900000000000007E-3</v>
      </c>
      <c r="C51" s="6">
        <f t="shared" si="0"/>
        <v>137.43281860000002</v>
      </c>
      <c r="D51" s="6">
        <f t="shared" si="1"/>
        <v>247.61660000000003</v>
      </c>
      <c r="E51" s="6">
        <f t="shared" si="2"/>
        <v>110.18378140000002</v>
      </c>
      <c r="F51" s="6">
        <f t="shared" si="5"/>
        <v>0</v>
      </c>
      <c r="G51" s="6">
        <f t="shared" si="6"/>
        <v>0</v>
      </c>
      <c r="H51" s="6">
        <f t="shared" si="3"/>
        <v>137.43281860000002</v>
      </c>
      <c r="I51" s="6">
        <f t="shared" si="3"/>
        <v>247.61660000000003</v>
      </c>
      <c r="J51" s="6">
        <f t="shared" si="4"/>
        <v>214.93897040000004</v>
      </c>
    </row>
    <row r="52" spans="1:10" x14ac:dyDescent="0.25">
      <c r="A52" t="s">
        <v>47</v>
      </c>
      <c r="B52" s="16">
        <v>5.3900000000000007E-3</v>
      </c>
      <c r="C52" s="6">
        <f t="shared" si="0"/>
        <v>137.43281860000002</v>
      </c>
      <c r="D52" s="6">
        <f t="shared" si="1"/>
        <v>247.61660000000003</v>
      </c>
      <c r="E52" s="6">
        <f t="shared" si="2"/>
        <v>110.18378140000002</v>
      </c>
      <c r="F52" s="6">
        <f t="shared" si="5"/>
        <v>0</v>
      </c>
      <c r="G52" s="6">
        <f t="shared" si="6"/>
        <v>0</v>
      </c>
      <c r="H52" s="6">
        <f t="shared" si="3"/>
        <v>137.43281860000002</v>
      </c>
      <c r="I52" s="6">
        <f t="shared" si="3"/>
        <v>247.61660000000003</v>
      </c>
      <c r="J52" s="6">
        <f t="shared" si="4"/>
        <v>214.93897040000004</v>
      </c>
    </row>
    <row r="53" spans="1:10" x14ac:dyDescent="0.25">
      <c r="A53" t="s">
        <v>48</v>
      </c>
      <c r="B53" s="16">
        <v>5.3900000000000007E-3</v>
      </c>
      <c r="C53" s="6">
        <f t="shared" si="0"/>
        <v>137.43281860000002</v>
      </c>
      <c r="D53" s="6">
        <f t="shared" si="1"/>
        <v>247.61660000000003</v>
      </c>
      <c r="E53" s="6">
        <f t="shared" si="2"/>
        <v>110.18378140000002</v>
      </c>
      <c r="F53" s="6">
        <f t="shared" si="5"/>
        <v>0</v>
      </c>
      <c r="G53" s="6">
        <f t="shared" si="6"/>
        <v>0</v>
      </c>
      <c r="H53" s="6">
        <f t="shared" si="3"/>
        <v>137.43281860000002</v>
      </c>
      <c r="I53" s="6">
        <f t="shared" si="3"/>
        <v>247.61660000000003</v>
      </c>
      <c r="J53" s="6">
        <f t="shared" si="4"/>
        <v>214.93897040000004</v>
      </c>
    </row>
    <row r="54" spans="1:10" x14ac:dyDescent="0.25">
      <c r="A54" t="s">
        <v>49</v>
      </c>
      <c r="B54" s="16">
        <v>5.3900000000000007E-3</v>
      </c>
      <c r="C54" s="6">
        <f t="shared" si="0"/>
        <v>137.43281860000002</v>
      </c>
      <c r="D54" s="6">
        <f t="shared" si="1"/>
        <v>247.61660000000003</v>
      </c>
      <c r="E54" s="6">
        <f t="shared" si="2"/>
        <v>110.18378140000002</v>
      </c>
      <c r="F54" s="6">
        <f t="shared" si="5"/>
        <v>0</v>
      </c>
      <c r="G54" s="6">
        <f t="shared" si="6"/>
        <v>0</v>
      </c>
      <c r="H54" s="6">
        <f t="shared" si="3"/>
        <v>137.43281860000002</v>
      </c>
      <c r="I54" s="6">
        <f t="shared" si="3"/>
        <v>247.61660000000003</v>
      </c>
      <c r="J54" s="6">
        <f t="shared" si="4"/>
        <v>214.93897040000004</v>
      </c>
    </row>
    <row r="55" spans="1:10" x14ac:dyDescent="0.25">
      <c r="A55" t="s">
        <v>50</v>
      </c>
      <c r="B55" s="16">
        <v>5.3900000000000007E-3</v>
      </c>
      <c r="C55" s="6">
        <f t="shared" si="0"/>
        <v>137.43281860000002</v>
      </c>
      <c r="D55" s="6">
        <f t="shared" si="1"/>
        <v>247.61660000000003</v>
      </c>
      <c r="E55" s="6">
        <f t="shared" si="2"/>
        <v>110.18378140000002</v>
      </c>
      <c r="F55" s="6">
        <f t="shared" si="5"/>
        <v>0</v>
      </c>
      <c r="G55" s="6">
        <f t="shared" si="6"/>
        <v>0</v>
      </c>
      <c r="H55" s="6">
        <f t="shared" si="3"/>
        <v>137.43281860000002</v>
      </c>
      <c r="I55" s="6">
        <f t="shared" si="3"/>
        <v>247.61660000000003</v>
      </c>
      <c r="J55" s="6">
        <f t="shared" si="4"/>
        <v>214.93897040000004</v>
      </c>
    </row>
    <row r="56" spans="1:10" x14ac:dyDescent="0.25">
      <c r="A56" t="s">
        <v>51</v>
      </c>
      <c r="B56" s="16">
        <v>5.3900000000000007E-3</v>
      </c>
      <c r="C56" s="6">
        <f t="shared" si="0"/>
        <v>137.43281860000002</v>
      </c>
      <c r="D56" s="6">
        <f t="shared" si="1"/>
        <v>247.61660000000003</v>
      </c>
      <c r="E56" s="6">
        <f t="shared" si="2"/>
        <v>110.18378140000002</v>
      </c>
      <c r="F56" s="6">
        <f t="shared" si="5"/>
        <v>0</v>
      </c>
      <c r="G56" s="6">
        <f t="shared" si="6"/>
        <v>0</v>
      </c>
      <c r="H56" s="6">
        <f t="shared" si="3"/>
        <v>137.43281860000002</v>
      </c>
      <c r="I56" s="6">
        <f t="shared" si="3"/>
        <v>247.61660000000003</v>
      </c>
      <c r="J56" s="6">
        <f t="shared" si="4"/>
        <v>214.93897040000004</v>
      </c>
    </row>
    <row r="57" spans="1:10" x14ac:dyDescent="0.25">
      <c r="A57" t="s">
        <v>52</v>
      </c>
      <c r="B57" s="16">
        <v>5.3900000000000007E-3</v>
      </c>
      <c r="C57" s="6">
        <f t="shared" si="0"/>
        <v>137.43281860000002</v>
      </c>
      <c r="D57" s="6">
        <f t="shared" si="1"/>
        <v>247.61660000000003</v>
      </c>
      <c r="E57" s="6">
        <f t="shared" si="2"/>
        <v>110.18378140000002</v>
      </c>
      <c r="F57" s="6">
        <f t="shared" si="5"/>
        <v>0</v>
      </c>
      <c r="G57" s="6">
        <f t="shared" si="6"/>
        <v>0</v>
      </c>
      <c r="H57" s="6">
        <f t="shared" si="3"/>
        <v>137.43281860000002</v>
      </c>
      <c r="I57" s="6">
        <f t="shared" si="3"/>
        <v>247.61660000000003</v>
      </c>
      <c r="J57" s="6">
        <f t="shared" si="4"/>
        <v>214.93897040000004</v>
      </c>
    </row>
    <row r="58" spans="1:10" x14ac:dyDescent="0.25">
      <c r="A58" t="s">
        <v>53</v>
      </c>
      <c r="B58" s="16">
        <v>5.4600000000000004E-3</v>
      </c>
      <c r="C58" s="6">
        <f t="shared" si="0"/>
        <v>139.21766040000003</v>
      </c>
      <c r="D58" s="6">
        <f t="shared" si="1"/>
        <v>250.83240000000001</v>
      </c>
      <c r="E58" s="6">
        <f t="shared" si="2"/>
        <v>111.61473959999998</v>
      </c>
      <c r="F58" s="6">
        <f t="shared" si="5"/>
        <v>0</v>
      </c>
      <c r="G58" s="6">
        <f t="shared" si="6"/>
        <v>0</v>
      </c>
      <c r="H58" s="6">
        <f t="shared" si="3"/>
        <v>139.21766040000003</v>
      </c>
      <c r="I58" s="6">
        <f t="shared" si="3"/>
        <v>250.83240000000001</v>
      </c>
      <c r="J58" s="6">
        <f t="shared" si="4"/>
        <v>217.73038560000003</v>
      </c>
    </row>
    <row r="59" spans="1:10" x14ac:dyDescent="0.25">
      <c r="A59" t="s">
        <v>54</v>
      </c>
      <c r="B59" s="16">
        <v>5.4600000000000004E-3</v>
      </c>
      <c r="C59" s="6">
        <f t="shared" si="0"/>
        <v>139.21766040000003</v>
      </c>
      <c r="D59" s="6">
        <f t="shared" si="1"/>
        <v>250.83240000000001</v>
      </c>
      <c r="E59" s="6">
        <f t="shared" si="2"/>
        <v>111.61473959999998</v>
      </c>
      <c r="F59" s="6">
        <f t="shared" si="5"/>
        <v>0</v>
      </c>
      <c r="G59" s="6">
        <f t="shared" si="6"/>
        <v>0</v>
      </c>
      <c r="H59" s="6">
        <f t="shared" si="3"/>
        <v>139.21766040000003</v>
      </c>
      <c r="I59" s="6">
        <f t="shared" si="3"/>
        <v>250.83240000000001</v>
      </c>
      <c r="J59" s="6">
        <f t="shared" si="4"/>
        <v>217.73038560000003</v>
      </c>
    </row>
    <row r="60" spans="1:10" x14ac:dyDescent="0.25">
      <c r="A60" t="s">
        <v>55</v>
      </c>
      <c r="B60" s="16">
        <v>5.3900000000000007E-3</v>
      </c>
      <c r="C60" s="6">
        <f t="shared" si="0"/>
        <v>137.43281860000002</v>
      </c>
      <c r="D60" s="6">
        <f t="shared" si="1"/>
        <v>247.61660000000003</v>
      </c>
      <c r="E60" s="6">
        <f t="shared" si="2"/>
        <v>110.18378140000002</v>
      </c>
      <c r="F60" s="6">
        <f t="shared" si="5"/>
        <v>0</v>
      </c>
      <c r="G60" s="6">
        <f t="shared" si="6"/>
        <v>0</v>
      </c>
      <c r="H60" s="6">
        <f t="shared" si="3"/>
        <v>137.43281860000002</v>
      </c>
      <c r="I60" s="6">
        <f t="shared" si="3"/>
        <v>247.61660000000003</v>
      </c>
      <c r="J60" s="6">
        <f t="shared" si="4"/>
        <v>214.93897040000004</v>
      </c>
    </row>
    <row r="61" spans="1:10" x14ac:dyDescent="0.25">
      <c r="A61" t="s">
        <v>56</v>
      </c>
      <c r="B61" s="16">
        <v>5.3900000000000007E-3</v>
      </c>
      <c r="C61" s="6">
        <f t="shared" si="0"/>
        <v>137.43281860000002</v>
      </c>
      <c r="D61" s="6">
        <f t="shared" si="1"/>
        <v>247.61660000000003</v>
      </c>
      <c r="E61" s="6">
        <f t="shared" si="2"/>
        <v>110.18378140000002</v>
      </c>
      <c r="F61" s="6">
        <f t="shared" si="5"/>
        <v>0</v>
      </c>
      <c r="G61" s="6">
        <f t="shared" si="6"/>
        <v>0</v>
      </c>
      <c r="H61" s="6">
        <f t="shared" si="3"/>
        <v>137.43281860000002</v>
      </c>
      <c r="I61" s="6">
        <f t="shared" si="3"/>
        <v>247.61660000000003</v>
      </c>
      <c r="J61" s="6">
        <f t="shared" si="4"/>
        <v>214.93897040000004</v>
      </c>
    </row>
    <row r="62" spans="1:10" x14ac:dyDescent="0.25">
      <c r="A62" t="s">
        <v>57</v>
      </c>
      <c r="B62" s="16">
        <v>5.3900000000000007E-3</v>
      </c>
      <c r="C62" s="6">
        <f t="shared" si="0"/>
        <v>137.43281860000002</v>
      </c>
      <c r="D62" s="6">
        <f t="shared" si="1"/>
        <v>247.61660000000003</v>
      </c>
      <c r="E62" s="6">
        <f t="shared" si="2"/>
        <v>110.18378140000002</v>
      </c>
      <c r="F62" s="6">
        <f t="shared" si="5"/>
        <v>0</v>
      </c>
      <c r="G62" s="6">
        <f t="shared" si="6"/>
        <v>0</v>
      </c>
      <c r="H62" s="6">
        <f t="shared" si="3"/>
        <v>137.43281860000002</v>
      </c>
      <c r="I62" s="6">
        <f t="shared" si="3"/>
        <v>247.61660000000003</v>
      </c>
      <c r="J62" s="6">
        <f t="shared" si="4"/>
        <v>214.93897040000004</v>
      </c>
    </row>
    <row r="63" spans="1:10" x14ac:dyDescent="0.25">
      <c r="A63" t="s">
        <v>58</v>
      </c>
      <c r="B63" s="16">
        <v>5.3900000000000007E-3</v>
      </c>
      <c r="C63" s="6">
        <f t="shared" si="0"/>
        <v>137.43281860000002</v>
      </c>
      <c r="D63" s="6">
        <f t="shared" si="1"/>
        <v>247.61660000000003</v>
      </c>
      <c r="E63" s="6">
        <f t="shared" si="2"/>
        <v>110.18378140000002</v>
      </c>
      <c r="F63" s="6">
        <f t="shared" si="5"/>
        <v>0</v>
      </c>
      <c r="G63" s="6">
        <f t="shared" si="6"/>
        <v>0</v>
      </c>
      <c r="H63" s="6">
        <f t="shared" si="3"/>
        <v>137.43281860000002</v>
      </c>
      <c r="I63" s="6">
        <f t="shared" si="3"/>
        <v>247.61660000000003</v>
      </c>
      <c r="J63" s="6">
        <f t="shared" si="4"/>
        <v>214.93897040000004</v>
      </c>
    </row>
    <row r="64" spans="1:10" x14ac:dyDescent="0.25">
      <c r="A64" t="s">
        <v>59</v>
      </c>
      <c r="B64" s="16">
        <v>5.3900000000000007E-3</v>
      </c>
      <c r="C64" s="6">
        <f t="shared" si="0"/>
        <v>137.43281860000002</v>
      </c>
      <c r="D64" s="6">
        <f t="shared" si="1"/>
        <v>247.61660000000003</v>
      </c>
      <c r="E64" s="6">
        <f t="shared" si="2"/>
        <v>110.18378140000002</v>
      </c>
      <c r="F64" s="6">
        <f t="shared" si="5"/>
        <v>0</v>
      </c>
      <c r="G64" s="6">
        <f t="shared" si="6"/>
        <v>0</v>
      </c>
      <c r="H64" s="6">
        <f t="shared" si="3"/>
        <v>137.43281860000002</v>
      </c>
      <c r="I64" s="6">
        <f t="shared" si="3"/>
        <v>247.61660000000003</v>
      </c>
      <c r="J64" s="6">
        <f t="shared" si="4"/>
        <v>214.93897040000004</v>
      </c>
    </row>
    <row r="65" spans="1:10" x14ac:dyDescent="0.25">
      <c r="A65" t="s">
        <v>60</v>
      </c>
      <c r="B65" s="16">
        <v>5.3900000000000007E-3</v>
      </c>
      <c r="C65" s="6">
        <f t="shared" si="0"/>
        <v>137.43281860000002</v>
      </c>
      <c r="D65" s="6">
        <f t="shared" si="1"/>
        <v>247.61660000000003</v>
      </c>
      <c r="E65" s="6">
        <f t="shared" si="2"/>
        <v>110.18378140000002</v>
      </c>
      <c r="F65" s="6">
        <f t="shared" si="5"/>
        <v>0</v>
      </c>
      <c r="G65" s="6">
        <f t="shared" si="6"/>
        <v>0</v>
      </c>
      <c r="H65" s="6">
        <f t="shared" si="3"/>
        <v>137.43281860000002</v>
      </c>
      <c r="I65" s="6">
        <f t="shared" si="3"/>
        <v>247.61660000000003</v>
      </c>
      <c r="J65" s="6">
        <f t="shared" si="4"/>
        <v>214.93897040000004</v>
      </c>
    </row>
    <row r="66" spans="1:10" x14ac:dyDescent="0.25">
      <c r="A66" t="s">
        <v>61</v>
      </c>
      <c r="B66" s="16">
        <v>5.3900000000000007E-3</v>
      </c>
      <c r="C66" s="6">
        <f t="shared" si="0"/>
        <v>137.43281860000002</v>
      </c>
      <c r="D66" s="6">
        <f t="shared" si="1"/>
        <v>247.61660000000003</v>
      </c>
      <c r="E66" s="6">
        <f t="shared" si="2"/>
        <v>110.18378140000002</v>
      </c>
      <c r="F66" s="6">
        <f t="shared" si="5"/>
        <v>0</v>
      </c>
      <c r="G66" s="6">
        <f t="shared" si="6"/>
        <v>0</v>
      </c>
      <c r="H66" s="6">
        <f t="shared" si="3"/>
        <v>137.43281860000002</v>
      </c>
      <c r="I66" s="6">
        <f t="shared" si="3"/>
        <v>247.61660000000003</v>
      </c>
      <c r="J66" s="6">
        <f t="shared" si="4"/>
        <v>214.93897040000004</v>
      </c>
    </row>
    <row r="67" spans="1:10" x14ac:dyDescent="0.25">
      <c r="A67" t="s">
        <v>62</v>
      </c>
      <c r="B67" s="16">
        <v>5.3900000000000007E-3</v>
      </c>
      <c r="C67" s="6">
        <f t="shared" si="0"/>
        <v>137.43281860000002</v>
      </c>
      <c r="D67" s="6">
        <f t="shared" si="1"/>
        <v>247.61660000000003</v>
      </c>
      <c r="E67" s="6">
        <f t="shared" si="2"/>
        <v>110.18378140000002</v>
      </c>
      <c r="F67" s="6">
        <f t="shared" si="5"/>
        <v>0</v>
      </c>
      <c r="G67" s="6">
        <f t="shared" si="6"/>
        <v>0</v>
      </c>
      <c r="H67" s="6">
        <f t="shared" si="3"/>
        <v>137.43281860000002</v>
      </c>
      <c r="I67" s="6">
        <f t="shared" si="3"/>
        <v>247.61660000000003</v>
      </c>
      <c r="J67" s="6">
        <f t="shared" si="4"/>
        <v>214.93897040000004</v>
      </c>
    </row>
    <row r="68" spans="1:10" x14ac:dyDescent="0.25">
      <c r="A68" t="s">
        <v>63</v>
      </c>
      <c r="B68" s="16">
        <v>5.4600000000000004E-3</v>
      </c>
      <c r="C68" s="6">
        <f t="shared" si="0"/>
        <v>139.21766040000003</v>
      </c>
      <c r="D68" s="6">
        <f t="shared" si="1"/>
        <v>250.83240000000001</v>
      </c>
      <c r="E68" s="6">
        <f t="shared" si="2"/>
        <v>111.61473959999998</v>
      </c>
      <c r="F68" s="6">
        <f t="shared" si="5"/>
        <v>0</v>
      </c>
      <c r="G68" s="6">
        <f t="shared" si="6"/>
        <v>0</v>
      </c>
      <c r="H68" s="6">
        <f t="shared" si="3"/>
        <v>139.21766040000003</v>
      </c>
      <c r="I68" s="6">
        <f t="shared" si="3"/>
        <v>250.83240000000001</v>
      </c>
      <c r="J68" s="6">
        <f t="shared" si="4"/>
        <v>217.73038560000003</v>
      </c>
    </row>
    <row r="69" spans="1:10" x14ac:dyDescent="0.25">
      <c r="A69" t="s">
        <v>64</v>
      </c>
      <c r="B69" s="16">
        <v>5.4600000000000004E-3</v>
      </c>
      <c r="C69" s="6">
        <f t="shared" si="0"/>
        <v>139.21766040000003</v>
      </c>
      <c r="D69" s="6">
        <f t="shared" si="1"/>
        <v>250.83240000000001</v>
      </c>
      <c r="E69" s="6">
        <f t="shared" si="2"/>
        <v>111.61473959999998</v>
      </c>
      <c r="F69" s="6">
        <f t="shared" si="5"/>
        <v>0</v>
      </c>
      <c r="G69" s="6">
        <f t="shared" si="6"/>
        <v>0</v>
      </c>
      <c r="H69" s="6">
        <f t="shared" si="3"/>
        <v>139.21766040000003</v>
      </c>
      <c r="I69" s="6">
        <f t="shared" si="3"/>
        <v>250.83240000000001</v>
      </c>
      <c r="J69" s="6">
        <f t="shared" si="4"/>
        <v>217.73038560000003</v>
      </c>
    </row>
    <row r="70" spans="1:10" x14ac:dyDescent="0.25">
      <c r="A70" t="s">
        <v>65</v>
      </c>
      <c r="B70" s="16">
        <v>5.3900000000000007E-3</v>
      </c>
      <c r="C70" s="6">
        <f t="shared" si="0"/>
        <v>137.43281860000002</v>
      </c>
      <c r="D70" s="6">
        <f t="shared" si="1"/>
        <v>247.61660000000003</v>
      </c>
      <c r="E70" s="6">
        <f t="shared" si="2"/>
        <v>110.18378140000002</v>
      </c>
      <c r="F70" s="6">
        <f t="shared" si="5"/>
        <v>0</v>
      </c>
      <c r="G70" s="6">
        <f t="shared" si="6"/>
        <v>0</v>
      </c>
      <c r="H70" s="6">
        <f t="shared" si="3"/>
        <v>137.43281860000002</v>
      </c>
      <c r="I70" s="6">
        <f t="shared" si="3"/>
        <v>247.61660000000003</v>
      </c>
      <c r="J70" s="6">
        <f t="shared" si="4"/>
        <v>214.93897040000004</v>
      </c>
    </row>
    <row r="71" spans="1:10" x14ac:dyDescent="0.25">
      <c r="A71" t="s">
        <v>66</v>
      </c>
      <c r="B71" s="16">
        <v>5.3900000000000007E-3</v>
      </c>
      <c r="C71" s="6">
        <f t="shared" ref="C71:C134" si="7">25497.74*B71</f>
        <v>137.43281860000002</v>
      </c>
      <c r="D71" s="6">
        <f t="shared" ref="D71:D134" si="8">45940*B71</f>
        <v>247.61660000000003</v>
      </c>
      <c r="E71" s="6">
        <f t="shared" ref="E71:E134" si="9">D71-C71</f>
        <v>110.18378140000002</v>
      </c>
      <c r="F71" s="6">
        <f t="shared" si="5"/>
        <v>0</v>
      </c>
      <c r="G71" s="6">
        <f t="shared" si="6"/>
        <v>0</v>
      </c>
      <c r="H71" s="6">
        <f t="shared" ref="H71:I134" si="10">C71+F71</f>
        <v>137.43281860000002</v>
      </c>
      <c r="I71" s="6">
        <f t="shared" si="10"/>
        <v>247.61660000000003</v>
      </c>
      <c r="J71" s="6">
        <f t="shared" ref="J71:J134" si="11">39877.36*B71</f>
        <v>214.93897040000004</v>
      </c>
    </row>
    <row r="72" spans="1:10" x14ac:dyDescent="0.25">
      <c r="A72" t="s">
        <v>67</v>
      </c>
      <c r="B72" s="16">
        <v>5.3900000000000007E-3</v>
      </c>
      <c r="C72" s="6">
        <f t="shared" si="7"/>
        <v>137.43281860000002</v>
      </c>
      <c r="D72" s="6">
        <f t="shared" si="8"/>
        <v>247.61660000000003</v>
      </c>
      <c r="E72" s="6">
        <f t="shared" si="9"/>
        <v>110.18378140000002</v>
      </c>
      <c r="F72" s="6">
        <f t="shared" si="5"/>
        <v>0</v>
      </c>
      <c r="G72" s="6">
        <f t="shared" si="6"/>
        <v>0</v>
      </c>
      <c r="H72" s="6">
        <f t="shared" si="10"/>
        <v>137.43281860000002</v>
      </c>
      <c r="I72" s="6">
        <f t="shared" si="10"/>
        <v>247.61660000000003</v>
      </c>
      <c r="J72" s="6">
        <f t="shared" si="11"/>
        <v>214.93897040000004</v>
      </c>
    </row>
    <row r="73" spans="1:10" x14ac:dyDescent="0.25">
      <c r="A73" t="s">
        <v>68</v>
      </c>
      <c r="B73" s="16">
        <v>5.3900000000000007E-3</v>
      </c>
      <c r="C73" s="6">
        <f t="shared" si="7"/>
        <v>137.43281860000002</v>
      </c>
      <c r="D73" s="6">
        <f t="shared" si="8"/>
        <v>247.61660000000003</v>
      </c>
      <c r="E73" s="6">
        <f t="shared" si="9"/>
        <v>110.18378140000002</v>
      </c>
      <c r="F73" s="6">
        <f t="shared" si="5"/>
        <v>0</v>
      </c>
      <c r="G73" s="6">
        <f t="shared" si="6"/>
        <v>0</v>
      </c>
      <c r="H73" s="6">
        <f t="shared" si="10"/>
        <v>137.43281860000002</v>
      </c>
      <c r="I73" s="6">
        <f t="shared" si="10"/>
        <v>247.61660000000003</v>
      </c>
      <c r="J73" s="6">
        <f t="shared" si="11"/>
        <v>214.93897040000004</v>
      </c>
    </row>
    <row r="74" spans="1:10" x14ac:dyDescent="0.25">
      <c r="A74" t="s">
        <v>69</v>
      </c>
      <c r="B74" s="16">
        <v>5.3900000000000007E-3</v>
      </c>
      <c r="C74" s="6">
        <f t="shared" si="7"/>
        <v>137.43281860000002</v>
      </c>
      <c r="D74" s="6">
        <f t="shared" si="8"/>
        <v>247.61660000000003</v>
      </c>
      <c r="E74" s="6">
        <f t="shared" si="9"/>
        <v>110.18378140000002</v>
      </c>
      <c r="F74" s="6">
        <f t="shared" si="5"/>
        <v>0</v>
      </c>
      <c r="G74" s="6">
        <f t="shared" si="6"/>
        <v>0</v>
      </c>
      <c r="H74" s="6">
        <f t="shared" si="10"/>
        <v>137.43281860000002</v>
      </c>
      <c r="I74" s="6">
        <f t="shared" si="10"/>
        <v>247.61660000000003</v>
      </c>
      <c r="J74" s="6">
        <f t="shared" si="11"/>
        <v>214.93897040000004</v>
      </c>
    </row>
    <row r="75" spans="1:10" x14ac:dyDescent="0.25">
      <c r="A75" t="s">
        <v>70</v>
      </c>
      <c r="B75" s="16">
        <v>5.3900000000000007E-3</v>
      </c>
      <c r="C75" s="6">
        <f t="shared" si="7"/>
        <v>137.43281860000002</v>
      </c>
      <c r="D75" s="6">
        <f t="shared" si="8"/>
        <v>247.61660000000003</v>
      </c>
      <c r="E75" s="6">
        <f t="shared" si="9"/>
        <v>110.18378140000002</v>
      </c>
      <c r="F75" s="6">
        <f t="shared" si="5"/>
        <v>0</v>
      </c>
      <c r="G75" s="6">
        <f t="shared" si="6"/>
        <v>0</v>
      </c>
      <c r="H75" s="6">
        <f t="shared" si="10"/>
        <v>137.43281860000002</v>
      </c>
      <c r="I75" s="6">
        <f t="shared" si="10"/>
        <v>247.61660000000003</v>
      </c>
      <c r="J75" s="6">
        <f t="shared" si="11"/>
        <v>214.93897040000004</v>
      </c>
    </row>
    <row r="76" spans="1:10" x14ac:dyDescent="0.25">
      <c r="A76" t="s">
        <v>71</v>
      </c>
      <c r="B76" s="16">
        <v>5.3900000000000007E-3</v>
      </c>
      <c r="C76" s="6">
        <f t="shared" si="7"/>
        <v>137.43281860000002</v>
      </c>
      <c r="D76" s="6">
        <f t="shared" si="8"/>
        <v>247.61660000000003</v>
      </c>
      <c r="E76" s="6">
        <f t="shared" si="9"/>
        <v>110.18378140000002</v>
      </c>
      <c r="F76" s="6">
        <f t="shared" si="5"/>
        <v>0</v>
      </c>
      <c r="G76" s="6">
        <f t="shared" si="6"/>
        <v>0</v>
      </c>
      <c r="H76" s="6">
        <f t="shared" si="10"/>
        <v>137.43281860000002</v>
      </c>
      <c r="I76" s="6">
        <f t="shared" si="10"/>
        <v>247.61660000000003</v>
      </c>
      <c r="J76" s="6">
        <f t="shared" si="11"/>
        <v>214.93897040000004</v>
      </c>
    </row>
    <row r="77" spans="1:10" x14ac:dyDescent="0.25">
      <c r="A77" t="s">
        <v>72</v>
      </c>
      <c r="B77" s="16">
        <v>5.3900000000000007E-3</v>
      </c>
      <c r="C77" s="6">
        <f t="shared" si="7"/>
        <v>137.43281860000002</v>
      </c>
      <c r="D77" s="6">
        <f t="shared" si="8"/>
        <v>247.61660000000003</v>
      </c>
      <c r="E77" s="6">
        <f t="shared" si="9"/>
        <v>110.18378140000002</v>
      </c>
      <c r="F77" s="6"/>
      <c r="G77" s="6"/>
      <c r="H77" s="6">
        <f t="shared" si="10"/>
        <v>137.43281860000002</v>
      </c>
      <c r="I77" s="6">
        <f t="shared" si="10"/>
        <v>247.61660000000003</v>
      </c>
      <c r="J77" s="6">
        <f t="shared" si="11"/>
        <v>214.93897040000004</v>
      </c>
    </row>
    <row r="78" spans="1:10" x14ac:dyDescent="0.25">
      <c r="A78" t="s">
        <v>73</v>
      </c>
      <c r="B78" s="16">
        <v>5.4600000000000004E-3</v>
      </c>
      <c r="C78" s="6">
        <f t="shared" si="7"/>
        <v>139.21766040000003</v>
      </c>
      <c r="D78" s="6">
        <f t="shared" si="8"/>
        <v>250.83240000000001</v>
      </c>
      <c r="E78" s="6">
        <f t="shared" si="9"/>
        <v>111.61473959999998</v>
      </c>
      <c r="F78" s="6"/>
      <c r="G78" s="6"/>
      <c r="H78" s="6">
        <f t="shared" si="10"/>
        <v>139.21766040000003</v>
      </c>
      <c r="I78" s="6">
        <f t="shared" si="10"/>
        <v>250.83240000000001</v>
      </c>
      <c r="J78" s="6">
        <f t="shared" si="11"/>
        <v>217.73038560000003</v>
      </c>
    </row>
    <row r="79" spans="1:10" x14ac:dyDescent="0.25">
      <c r="A79" t="s">
        <v>74</v>
      </c>
      <c r="B79" s="16">
        <v>9.8200000000000006E-3</v>
      </c>
      <c r="C79" s="6">
        <f t="shared" si="7"/>
        <v>250.38780680000002</v>
      </c>
      <c r="D79" s="6">
        <f t="shared" si="8"/>
        <v>451.13080000000002</v>
      </c>
      <c r="E79" s="6">
        <f t="shared" si="9"/>
        <v>200.7429932</v>
      </c>
      <c r="F79" s="6"/>
      <c r="G79" s="6"/>
      <c r="H79" s="6">
        <f t="shared" si="10"/>
        <v>250.38780680000002</v>
      </c>
      <c r="I79" s="6">
        <f t="shared" si="10"/>
        <v>451.13080000000002</v>
      </c>
      <c r="J79" s="6">
        <f t="shared" si="11"/>
        <v>391.59567520000002</v>
      </c>
    </row>
    <row r="80" spans="1:10" x14ac:dyDescent="0.25">
      <c r="A80" t="s">
        <v>75</v>
      </c>
      <c r="B80" s="16">
        <v>1.6390000000000002E-2</v>
      </c>
      <c r="C80" s="6">
        <f t="shared" si="7"/>
        <v>417.90795860000009</v>
      </c>
      <c r="D80" s="6">
        <f t="shared" si="8"/>
        <v>752.95660000000009</v>
      </c>
      <c r="E80" s="6">
        <f t="shared" si="9"/>
        <v>335.04864140000001</v>
      </c>
      <c r="F80" s="6"/>
      <c r="G80" s="6"/>
      <c r="H80" s="6">
        <f t="shared" si="10"/>
        <v>417.90795860000009</v>
      </c>
      <c r="I80" s="6">
        <f t="shared" si="10"/>
        <v>752.95660000000009</v>
      </c>
      <c r="J80" s="6">
        <f t="shared" si="11"/>
        <v>653.58993040000007</v>
      </c>
    </row>
    <row r="81" spans="1:10" x14ac:dyDescent="0.25">
      <c r="A81" t="s">
        <v>76</v>
      </c>
      <c r="B81" s="16">
        <v>6.6300000000000005E-3</v>
      </c>
      <c r="C81" s="6">
        <f t="shared" si="7"/>
        <v>169.05001620000002</v>
      </c>
      <c r="D81" s="6">
        <f t="shared" si="8"/>
        <v>304.5822</v>
      </c>
      <c r="E81" s="6">
        <f t="shared" si="9"/>
        <v>135.53218379999998</v>
      </c>
      <c r="F81" s="6">
        <f>G214</f>
        <v>0</v>
      </c>
      <c r="G81" s="6">
        <f t="shared" si="6"/>
        <v>0</v>
      </c>
      <c r="H81" s="6">
        <f t="shared" si="10"/>
        <v>169.05001620000002</v>
      </c>
      <c r="I81" s="6">
        <f t="shared" si="10"/>
        <v>304.5822</v>
      </c>
      <c r="J81" s="6">
        <f t="shared" si="11"/>
        <v>264.38689680000005</v>
      </c>
    </row>
    <row r="82" spans="1:10" x14ac:dyDescent="0.25">
      <c r="A82" t="s">
        <v>77</v>
      </c>
      <c r="B82" s="16">
        <v>6.6300000000000005E-3</v>
      </c>
      <c r="C82" s="6">
        <f t="shared" si="7"/>
        <v>169.05001620000002</v>
      </c>
      <c r="D82" s="6">
        <f t="shared" si="8"/>
        <v>304.5822</v>
      </c>
      <c r="E82" s="6">
        <f t="shared" si="9"/>
        <v>135.53218379999998</v>
      </c>
      <c r="F82" s="6">
        <f t="shared" ref="F82:F90" si="12">G215</f>
        <v>0</v>
      </c>
      <c r="G82" s="6">
        <f t="shared" si="6"/>
        <v>0</v>
      </c>
      <c r="H82" s="6">
        <f t="shared" si="10"/>
        <v>169.05001620000002</v>
      </c>
      <c r="I82" s="6">
        <f t="shared" si="10"/>
        <v>304.5822</v>
      </c>
      <c r="J82" s="6">
        <f t="shared" si="11"/>
        <v>264.38689680000005</v>
      </c>
    </row>
    <row r="83" spans="1:10" x14ac:dyDescent="0.25">
      <c r="A83" t="s">
        <v>78</v>
      </c>
      <c r="B83" s="16">
        <v>6.6300000000000005E-3</v>
      </c>
      <c r="C83" s="6">
        <f t="shared" si="7"/>
        <v>169.05001620000002</v>
      </c>
      <c r="D83" s="6">
        <f t="shared" si="8"/>
        <v>304.5822</v>
      </c>
      <c r="E83" s="6">
        <f t="shared" si="9"/>
        <v>135.53218379999998</v>
      </c>
      <c r="F83" s="6">
        <f t="shared" si="12"/>
        <v>0</v>
      </c>
      <c r="G83" s="6">
        <f t="shared" si="6"/>
        <v>0</v>
      </c>
      <c r="H83" s="6">
        <f t="shared" si="10"/>
        <v>169.05001620000002</v>
      </c>
      <c r="I83" s="6">
        <f t="shared" si="10"/>
        <v>304.5822</v>
      </c>
      <c r="J83" s="6">
        <f t="shared" si="11"/>
        <v>264.38689680000005</v>
      </c>
    </row>
    <row r="84" spans="1:10" x14ac:dyDescent="0.25">
      <c r="A84" t="s">
        <v>79</v>
      </c>
      <c r="B84" s="16">
        <v>6.6300000000000005E-3</v>
      </c>
      <c r="C84" s="6">
        <f t="shared" si="7"/>
        <v>169.05001620000002</v>
      </c>
      <c r="D84" s="6">
        <f t="shared" si="8"/>
        <v>304.5822</v>
      </c>
      <c r="E84" s="6">
        <f t="shared" si="9"/>
        <v>135.53218379999998</v>
      </c>
      <c r="F84" s="6">
        <f t="shared" si="12"/>
        <v>0</v>
      </c>
      <c r="G84" s="6">
        <f t="shared" si="6"/>
        <v>0</v>
      </c>
      <c r="H84" s="6">
        <f t="shared" si="10"/>
        <v>169.05001620000002</v>
      </c>
      <c r="I84" s="6">
        <f t="shared" si="10"/>
        <v>304.5822</v>
      </c>
      <c r="J84" s="6">
        <f t="shared" si="11"/>
        <v>264.38689680000005</v>
      </c>
    </row>
    <row r="85" spans="1:10" x14ac:dyDescent="0.25">
      <c r="A85" t="s">
        <v>80</v>
      </c>
      <c r="B85" s="16">
        <v>6.6300000000000005E-3</v>
      </c>
      <c r="C85" s="6">
        <f t="shared" si="7"/>
        <v>169.05001620000002</v>
      </c>
      <c r="D85" s="6">
        <f t="shared" si="8"/>
        <v>304.5822</v>
      </c>
      <c r="E85" s="6">
        <f t="shared" si="9"/>
        <v>135.53218379999998</v>
      </c>
      <c r="F85" s="6">
        <f t="shared" si="12"/>
        <v>0</v>
      </c>
      <c r="G85" s="6">
        <f t="shared" si="6"/>
        <v>0</v>
      </c>
      <c r="H85" s="6">
        <f t="shared" si="10"/>
        <v>169.05001620000002</v>
      </c>
      <c r="I85" s="6">
        <f t="shared" si="10"/>
        <v>304.5822</v>
      </c>
      <c r="J85" s="6">
        <f t="shared" si="11"/>
        <v>264.38689680000005</v>
      </c>
    </row>
    <row r="86" spans="1:10" x14ac:dyDescent="0.25">
      <c r="A86" t="s">
        <v>81</v>
      </c>
      <c r="B86" s="16">
        <v>6.6300000000000005E-3</v>
      </c>
      <c r="C86" s="6">
        <f t="shared" si="7"/>
        <v>169.05001620000002</v>
      </c>
      <c r="D86" s="6">
        <f t="shared" si="8"/>
        <v>304.5822</v>
      </c>
      <c r="E86" s="6">
        <f t="shared" si="9"/>
        <v>135.53218379999998</v>
      </c>
      <c r="F86" s="6">
        <f t="shared" si="12"/>
        <v>0</v>
      </c>
      <c r="G86" s="6">
        <f t="shared" si="6"/>
        <v>0</v>
      </c>
      <c r="H86" s="6">
        <f t="shared" si="10"/>
        <v>169.05001620000002</v>
      </c>
      <c r="I86" s="6">
        <f t="shared" si="10"/>
        <v>304.5822</v>
      </c>
      <c r="J86" s="6">
        <f t="shared" si="11"/>
        <v>264.38689680000005</v>
      </c>
    </row>
    <row r="87" spans="1:10" x14ac:dyDescent="0.25">
      <c r="A87" t="s">
        <v>82</v>
      </c>
      <c r="B87" s="16">
        <v>6.6300000000000005E-3</v>
      </c>
      <c r="C87" s="6">
        <f t="shared" si="7"/>
        <v>169.05001620000002</v>
      </c>
      <c r="D87" s="6">
        <f t="shared" si="8"/>
        <v>304.5822</v>
      </c>
      <c r="E87" s="6">
        <f t="shared" si="9"/>
        <v>135.53218379999998</v>
      </c>
      <c r="F87" s="6">
        <f t="shared" si="12"/>
        <v>0</v>
      </c>
      <c r="G87" s="6">
        <f t="shared" si="6"/>
        <v>0</v>
      </c>
      <c r="H87" s="6">
        <f t="shared" si="10"/>
        <v>169.05001620000002</v>
      </c>
      <c r="I87" s="6">
        <f t="shared" si="10"/>
        <v>304.5822</v>
      </c>
      <c r="J87" s="6">
        <f t="shared" si="11"/>
        <v>264.38689680000005</v>
      </c>
    </row>
    <row r="88" spans="1:10" x14ac:dyDescent="0.25">
      <c r="A88" t="s">
        <v>83</v>
      </c>
      <c r="B88" s="16">
        <v>6.6300000000000005E-3</v>
      </c>
      <c r="C88" s="6">
        <f t="shared" si="7"/>
        <v>169.05001620000002</v>
      </c>
      <c r="D88" s="6">
        <f t="shared" si="8"/>
        <v>304.5822</v>
      </c>
      <c r="E88" s="6">
        <f t="shared" si="9"/>
        <v>135.53218379999998</v>
      </c>
      <c r="F88" s="6">
        <f t="shared" si="12"/>
        <v>0</v>
      </c>
      <c r="G88" s="6">
        <f t="shared" si="6"/>
        <v>0</v>
      </c>
      <c r="H88" s="6">
        <f t="shared" si="10"/>
        <v>169.05001620000002</v>
      </c>
      <c r="I88" s="6">
        <f t="shared" si="10"/>
        <v>304.5822</v>
      </c>
      <c r="J88" s="6">
        <f t="shared" si="11"/>
        <v>264.38689680000005</v>
      </c>
    </row>
    <row r="89" spans="1:10" x14ac:dyDescent="0.25">
      <c r="A89" t="s">
        <v>84</v>
      </c>
      <c r="B89" s="16">
        <v>6.6300000000000005E-3</v>
      </c>
      <c r="C89" s="6">
        <f t="shared" si="7"/>
        <v>169.05001620000002</v>
      </c>
      <c r="D89" s="6">
        <f t="shared" si="8"/>
        <v>304.5822</v>
      </c>
      <c r="E89" s="6">
        <f t="shared" si="9"/>
        <v>135.53218379999998</v>
      </c>
      <c r="F89" s="6">
        <f t="shared" si="12"/>
        <v>0</v>
      </c>
      <c r="G89" s="6">
        <f t="shared" si="6"/>
        <v>0</v>
      </c>
      <c r="H89" s="6">
        <f t="shared" si="10"/>
        <v>169.05001620000002</v>
      </c>
      <c r="I89" s="6">
        <f t="shared" si="10"/>
        <v>304.5822</v>
      </c>
      <c r="J89" s="6">
        <f t="shared" si="11"/>
        <v>264.38689680000005</v>
      </c>
    </row>
    <row r="90" spans="1:10" x14ac:dyDescent="0.25">
      <c r="A90" t="s">
        <v>85</v>
      </c>
      <c r="B90" s="16">
        <v>6.6300000000000005E-3</v>
      </c>
      <c r="C90" s="6">
        <f t="shared" si="7"/>
        <v>169.05001620000002</v>
      </c>
      <c r="D90" s="6">
        <f t="shared" si="8"/>
        <v>304.5822</v>
      </c>
      <c r="E90" s="6">
        <f t="shared" si="9"/>
        <v>135.53218379999998</v>
      </c>
      <c r="F90" s="6">
        <f t="shared" si="12"/>
        <v>0</v>
      </c>
      <c r="G90" s="6">
        <f t="shared" si="6"/>
        <v>0</v>
      </c>
      <c r="H90" s="6">
        <f t="shared" si="10"/>
        <v>169.05001620000002</v>
      </c>
      <c r="I90" s="6">
        <f t="shared" si="10"/>
        <v>304.5822</v>
      </c>
      <c r="J90" s="6">
        <f t="shared" si="11"/>
        <v>264.38689680000005</v>
      </c>
    </row>
    <row r="91" spans="1:10" x14ac:dyDescent="0.25">
      <c r="A91" t="s">
        <v>86</v>
      </c>
      <c r="B91" s="16">
        <v>5.0699999999999999E-3</v>
      </c>
      <c r="C91" s="6">
        <f t="shared" si="7"/>
        <v>129.2735418</v>
      </c>
      <c r="D91" s="6">
        <f t="shared" si="8"/>
        <v>232.91579999999999</v>
      </c>
      <c r="E91" s="6">
        <f t="shared" si="9"/>
        <v>103.64225819999999</v>
      </c>
      <c r="F91" s="6"/>
      <c r="G91" s="6"/>
      <c r="H91" s="6">
        <f t="shared" si="10"/>
        <v>129.2735418</v>
      </c>
      <c r="I91" s="6">
        <f t="shared" si="10"/>
        <v>232.91579999999999</v>
      </c>
      <c r="J91" s="6">
        <f t="shared" si="11"/>
        <v>202.17821520000001</v>
      </c>
    </row>
    <row r="92" spans="1:10" x14ac:dyDescent="0.25">
      <c r="A92" t="s">
        <v>87</v>
      </c>
      <c r="B92" s="16">
        <v>6.8100000000000009E-3</v>
      </c>
      <c r="C92" s="6">
        <f t="shared" si="7"/>
        <v>173.63960940000004</v>
      </c>
      <c r="D92" s="6">
        <f t="shared" si="8"/>
        <v>312.85140000000007</v>
      </c>
      <c r="E92" s="6">
        <f t="shared" si="9"/>
        <v>139.21179060000003</v>
      </c>
      <c r="F92" s="6"/>
      <c r="G92" s="6"/>
      <c r="H92" s="6">
        <f t="shared" si="10"/>
        <v>173.63960940000004</v>
      </c>
      <c r="I92" s="6">
        <f t="shared" si="10"/>
        <v>312.85140000000007</v>
      </c>
      <c r="J92" s="6">
        <f t="shared" si="11"/>
        <v>271.56482160000002</v>
      </c>
    </row>
    <row r="93" spans="1:10" x14ac:dyDescent="0.25">
      <c r="A93" t="s">
        <v>88</v>
      </c>
      <c r="B93" s="16">
        <v>4.9900000000000005E-3</v>
      </c>
      <c r="C93" s="6">
        <f t="shared" si="7"/>
        <v>127.23372260000002</v>
      </c>
      <c r="D93" s="6">
        <f t="shared" si="8"/>
        <v>229.24060000000003</v>
      </c>
      <c r="E93" s="6">
        <f t="shared" si="9"/>
        <v>102.00687740000001</v>
      </c>
      <c r="F93" s="6"/>
      <c r="G93" s="6"/>
      <c r="H93" s="6">
        <f t="shared" si="10"/>
        <v>127.23372260000002</v>
      </c>
      <c r="I93" s="6">
        <f t="shared" si="10"/>
        <v>229.24060000000003</v>
      </c>
      <c r="J93" s="6">
        <f t="shared" si="11"/>
        <v>198.98802640000002</v>
      </c>
    </row>
    <row r="94" spans="1:10" x14ac:dyDescent="0.25">
      <c r="A94" t="s">
        <v>89</v>
      </c>
      <c r="B94" s="16">
        <v>5.2300000000000003E-3</v>
      </c>
      <c r="C94" s="6">
        <f t="shared" si="7"/>
        <v>133.35318020000003</v>
      </c>
      <c r="D94" s="6">
        <f t="shared" si="8"/>
        <v>240.26620000000003</v>
      </c>
      <c r="E94" s="6">
        <f t="shared" si="9"/>
        <v>106.9130198</v>
      </c>
      <c r="F94" s="6"/>
      <c r="G94" s="6"/>
      <c r="H94" s="6">
        <f t="shared" si="10"/>
        <v>133.35318020000003</v>
      </c>
      <c r="I94" s="6">
        <f t="shared" si="10"/>
        <v>240.26620000000003</v>
      </c>
      <c r="J94" s="6">
        <f t="shared" si="11"/>
        <v>208.55859280000001</v>
      </c>
    </row>
    <row r="95" spans="1:10" x14ac:dyDescent="0.25">
      <c r="A95" t="s">
        <v>90</v>
      </c>
      <c r="B95" s="16">
        <v>5.2300000000000003E-3</v>
      </c>
      <c r="C95" s="6">
        <f t="shared" si="7"/>
        <v>133.35318020000003</v>
      </c>
      <c r="D95" s="6">
        <f t="shared" si="8"/>
        <v>240.26620000000003</v>
      </c>
      <c r="E95" s="6">
        <f t="shared" si="9"/>
        <v>106.9130198</v>
      </c>
      <c r="F95" s="6"/>
      <c r="G95" s="6"/>
      <c r="H95" s="6">
        <f t="shared" si="10"/>
        <v>133.35318020000003</v>
      </c>
      <c r="I95" s="6">
        <f t="shared" si="10"/>
        <v>240.26620000000003</v>
      </c>
      <c r="J95" s="6">
        <f t="shared" si="11"/>
        <v>208.55859280000001</v>
      </c>
    </row>
    <row r="96" spans="1:10" x14ac:dyDescent="0.25">
      <c r="A96" t="s">
        <v>91</v>
      </c>
      <c r="B96" s="16">
        <v>5.6999999999999993E-3</v>
      </c>
      <c r="C96" s="6">
        <f t="shared" si="7"/>
        <v>145.337118</v>
      </c>
      <c r="D96" s="6">
        <f t="shared" si="8"/>
        <v>261.85799999999995</v>
      </c>
      <c r="E96" s="6">
        <f t="shared" si="9"/>
        <v>116.52088199999994</v>
      </c>
      <c r="F96" s="6"/>
      <c r="G96" s="6"/>
      <c r="H96" s="6">
        <f t="shared" si="10"/>
        <v>145.337118</v>
      </c>
      <c r="I96" s="6">
        <f t="shared" si="10"/>
        <v>261.85799999999995</v>
      </c>
      <c r="J96" s="6">
        <f t="shared" si="11"/>
        <v>227.30095199999997</v>
      </c>
    </row>
    <row r="97" spans="1:10" x14ac:dyDescent="0.25">
      <c r="A97" t="s">
        <v>92</v>
      </c>
      <c r="B97" s="16">
        <v>4.9900000000000005E-3</v>
      </c>
      <c r="C97" s="6">
        <f t="shared" si="7"/>
        <v>127.23372260000002</v>
      </c>
      <c r="D97" s="6">
        <f t="shared" si="8"/>
        <v>229.24060000000003</v>
      </c>
      <c r="E97" s="6">
        <f t="shared" si="9"/>
        <v>102.00687740000001</v>
      </c>
      <c r="F97" s="6"/>
      <c r="G97" s="6"/>
      <c r="H97" s="6">
        <f t="shared" si="10"/>
        <v>127.23372260000002</v>
      </c>
      <c r="I97" s="6">
        <f t="shared" si="10"/>
        <v>229.24060000000003</v>
      </c>
      <c r="J97" s="6">
        <f t="shared" si="11"/>
        <v>198.98802640000002</v>
      </c>
    </row>
    <row r="98" spans="1:10" x14ac:dyDescent="0.25">
      <c r="A98" t="s">
        <v>93</v>
      </c>
      <c r="B98" s="16">
        <v>5.2300000000000003E-3</v>
      </c>
      <c r="C98" s="6">
        <f t="shared" si="7"/>
        <v>133.35318020000003</v>
      </c>
      <c r="D98" s="6">
        <f t="shared" si="8"/>
        <v>240.26620000000003</v>
      </c>
      <c r="E98" s="6">
        <f t="shared" si="9"/>
        <v>106.9130198</v>
      </c>
      <c r="F98" s="6"/>
      <c r="G98" s="6"/>
      <c r="H98" s="6">
        <f t="shared" si="10"/>
        <v>133.35318020000003</v>
      </c>
      <c r="I98" s="6">
        <f t="shared" si="10"/>
        <v>240.26620000000003</v>
      </c>
      <c r="J98" s="6">
        <f t="shared" si="11"/>
        <v>208.55859280000001</v>
      </c>
    </row>
    <row r="99" spans="1:10" x14ac:dyDescent="0.25">
      <c r="A99" t="s">
        <v>94</v>
      </c>
      <c r="B99" s="16">
        <v>5.0699999999999999E-3</v>
      </c>
      <c r="C99" s="6">
        <f t="shared" si="7"/>
        <v>129.2735418</v>
      </c>
      <c r="D99" s="6">
        <f t="shared" si="8"/>
        <v>232.91579999999999</v>
      </c>
      <c r="E99" s="6">
        <f t="shared" si="9"/>
        <v>103.64225819999999</v>
      </c>
      <c r="F99" s="6"/>
      <c r="G99" s="6"/>
      <c r="H99" s="6">
        <f t="shared" si="10"/>
        <v>129.2735418</v>
      </c>
      <c r="I99" s="6">
        <f t="shared" si="10"/>
        <v>232.91579999999999</v>
      </c>
      <c r="J99" s="6">
        <f t="shared" si="11"/>
        <v>202.17821520000001</v>
      </c>
    </row>
    <row r="100" spans="1:10" x14ac:dyDescent="0.25">
      <c r="A100" t="s">
        <v>95</v>
      </c>
      <c r="B100" s="16">
        <v>6.8100000000000009E-3</v>
      </c>
      <c r="C100" s="6">
        <f t="shared" si="7"/>
        <v>173.63960940000004</v>
      </c>
      <c r="D100" s="6">
        <f t="shared" si="8"/>
        <v>312.85140000000007</v>
      </c>
      <c r="E100" s="6">
        <f t="shared" si="9"/>
        <v>139.21179060000003</v>
      </c>
      <c r="F100" s="6"/>
      <c r="G100" s="6"/>
      <c r="H100" s="6">
        <f t="shared" si="10"/>
        <v>173.63960940000004</v>
      </c>
      <c r="I100" s="6">
        <f t="shared" si="10"/>
        <v>312.85140000000007</v>
      </c>
      <c r="J100" s="6">
        <f t="shared" si="11"/>
        <v>271.56482160000002</v>
      </c>
    </row>
    <row r="101" spans="1:10" x14ac:dyDescent="0.25">
      <c r="A101" t="s">
        <v>96</v>
      </c>
      <c r="B101" s="16">
        <v>8.8700000000000011E-3</v>
      </c>
      <c r="C101" s="6">
        <f t="shared" si="7"/>
        <v>226.16495380000003</v>
      </c>
      <c r="D101" s="6">
        <f t="shared" si="8"/>
        <v>407.48780000000005</v>
      </c>
      <c r="E101" s="6">
        <f t="shared" si="9"/>
        <v>181.32284620000001</v>
      </c>
      <c r="F101" s="6"/>
      <c r="G101" s="6"/>
      <c r="H101" s="6">
        <f t="shared" si="10"/>
        <v>226.16495380000003</v>
      </c>
      <c r="I101" s="6">
        <f t="shared" si="10"/>
        <v>407.48780000000005</v>
      </c>
      <c r="J101" s="6">
        <f t="shared" si="11"/>
        <v>353.71218320000003</v>
      </c>
    </row>
    <row r="102" spans="1:10" x14ac:dyDescent="0.25">
      <c r="A102" t="s">
        <v>97</v>
      </c>
      <c r="B102" s="16">
        <v>7.1300000000000001E-3</v>
      </c>
      <c r="C102" s="6">
        <f t="shared" si="7"/>
        <v>181.79888620000003</v>
      </c>
      <c r="D102" s="6">
        <f t="shared" si="8"/>
        <v>327.55220000000003</v>
      </c>
      <c r="E102" s="6">
        <f t="shared" si="9"/>
        <v>145.7533138</v>
      </c>
      <c r="F102" s="6"/>
      <c r="G102" s="6"/>
      <c r="H102" s="6">
        <f t="shared" si="10"/>
        <v>181.79888620000003</v>
      </c>
      <c r="I102" s="6">
        <f t="shared" si="10"/>
        <v>327.55220000000003</v>
      </c>
      <c r="J102" s="6">
        <f t="shared" si="11"/>
        <v>284.32557680000002</v>
      </c>
    </row>
    <row r="103" spans="1:10" x14ac:dyDescent="0.25">
      <c r="A103" t="s">
        <v>98</v>
      </c>
      <c r="B103" s="16">
        <v>5.0699999999999999E-3</v>
      </c>
      <c r="C103" s="6">
        <f t="shared" si="7"/>
        <v>129.2735418</v>
      </c>
      <c r="D103" s="6">
        <f t="shared" si="8"/>
        <v>232.91579999999999</v>
      </c>
      <c r="E103" s="6">
        <f t="shared" si="9"/>
        <v>103.64225819999999</v>
      </c>
      <c r="F103" s="6"/>
      <c r="G103" s="6"/>
      <c r="H103" s="6">
        <f t="shared" si="10"/>
        <v>129.2735418</v>
      </c>
      <c r="I103" s="6">
        <f t="shared" si="10"/>
        <v>232.91579999999999</v>
      </c>
      <c r="J103" s="6">
        <f t="shared" si="11"/>
        <v>202.17821520000001</v>
      </c>
    </row>
    <row r="104" spans="1:10" x14ac:dyDescent="0.25">
      <c r="A104" t="s">
        <v>99</v>
      </c>
      <c r="B104" s="16">
        <v>6.8100000000000009E-3</v>
      </c>
      <c r="C104" s="6">
        <f t="shared" si="7"/>
        <v>173.63960940000004</v>
      </c>
      <c r="D104" s="6">
        <f t="shared" si="8"/>
        <v>312.85140000000007</v>
      </c>
      <c r="E104" s="6">
        <f t="shared" si="9"/>
        <v>139.21179060000003</v>
      </c>
      <c r="F104" s="6"/>
      <c r="G104" s="6"/>
      <c r="H104" s="6">
        <f t="shared" si="10"/>
        <v>173.63960940000004</v>
      </c>
      <c r="I104" s="6">
        <f t="shared" si="10"/>
        <v>312.85140000000007</v>
      </c>
      <c r="J104" s="6">
        <f t="shared" si="11"/>
        <v>271.56482160000002</v>
      </c>
    </row>
    <row r="105" spans="1:10" x14ac:dyDescent="0.25">
      <c r="A105" t="s">
        <v>100</v>
      </c>
      <c r="B105" s="16">
        <v>5.0699999999999999E-3</v>
      </c>
      <c r="C105" s="6">
        <f t="shared" si="7"/>
        <v>129.2735418</v>
      </c>
      <c r="D105" s="6">
        <f t="shared" si="8"/>
        <v>232.91579999999999</v>
      </c>
      <c r="E105" s="6">
        <f t="shared" si="9"/>
        <v>103.64225819999999</v>
      </c>
      <c r="F105" s="6"/>
      <c r="G105" s="6"/>
      <c r="H105" s="6">
        <f t="shared" si="10"/>
        <v>129.2735418</v>
      </c>
      <c r="I105" s="6">
        <f t="shared" si="10"/>
        <v>232.91579999999999</v>
      </c>
      <c r="J105" s="6">
        <f t="shared" si="11"/>
        <v>202.17821520000001</v>
      </c>
    </row>
    <row r="106" spans="1:10" x14ac:dyDescent="0.25">
      <c r="A106" t="s">
        <v>101</v>
      </c>
      <c r="B106" s="16">
        <v>5.2300000000000003E-3</v>
      </c>
      <c r="C106" s="6">
        <f t="shared" si="7"/>
        <v>133.35318020000003</v>
      </c>
      <c r="D106" s="6">
        <f t="shared" si="8"/>
        <v>240.26620000000003</v>
      </c>
      <c r="E106" s="6">
        <f t="shared" si="9"/>
        <v>106.9130198</v>
      </c>
      <c r="F106" s="6"/>
      <c r="G106" s="6"/>
      <c r="H106" s="6">
        <f t="shared" si="10"/>
        <v>133.35318020000003</v>
      </c>
      <c r="I106" s="6">
        <f t="shared" si="10"/>
        <v>240.26620000000003</v>
      </c>
      <c r="J106" s="6">
        <f t="shared" si="11"/>
        <v>208.55859280000001</v>
      </c>
    </row>
    <row r="107" spans="1:10" x14ac:dyDescent="0.25">
      <c r="A107" t="s">
        <v>102</v>
      </c>
      <c r="B107" s="16">
        <v>5.94E-3</v>
      </c>
      <c r="C107" s="6">
        <f t="shared" si="7"/>
        <v>151.45657560000001</v>
      </c>
      <c r="D107" s="6">
        <f t="shared" si="8"/>
        <v>272.8836</v>
      </c>
      <c r="E107" s="6">
        <f t="shared" si="9"/>
        <v>121.42702439999999</v>
      </c>
      <c r="F107" s="6"/>
      <c r="G107" s="6"/>
      <c r="H107" s="6">
        <f t="shared" si="10"/>
        <v>151.45657560000001</v>
      </c>
      <c r="I107" s="6">
        <f t="shared" si="10"/>
        <v>272.8836</v>
      </c>
      <c r="J107" s="6">
        <f t="shared" si="11"/>
        <v>236.87151840000001</v>
      </c>
    </row>
    <row r="108" spans="1:10" x14ac:dyDescent="0.25">
      <c r="A108" t="s">
        <v>103</v>
      </c>
      <c r="B108" s="16">
        <v>5.0699999999999999E-3</v>
      </c>
      <c r="C108" s="6">
        <f t="shared" si="7"/>
        <v>129.2735418</v>
      </c>
      <c r="D108" s="6">
        <f t="shared" si="8"/>
        <v>232.91579999999999</v>
      </c>
      <c r="E108" s="6">
        <f t="shared" si="9"/>
        <v>103.64225819999999</v>
      </c>
      <c r="F108" s="6"/>
      <c r="G108" s="6"/>
      <c r="H108" s="6">
        <f t="shared" si="10"/>
        <v>129.2735418</v>
      </c>
      <c r="I108" s="6">
        <f t="shared" si="10"/>
        <v>232.91579999999999</v>
      </c>
      <c r="J108" s="6">
        <f t="shared" si="11"/>
        <v>202.17821520000001</v>
      </c>
    </row>
    <row r="109" spans="1:10" x14ac:dyDescent="0.25">
      <c r="A109" t="s">
        <v>104</v>
      </c>
      <c r="B109" s="16">
        <v>6.7300000000000007E-3</v>
      </c>
      <c r="C109" s="6">
        <f t="shared" si="7"/>
        <v>171.59979020000003</v>
      </c>
      <c r="D109" s="6">
        <f t="shared" si="8"/>
        <v>309.17620000000005</v>
      </c>
      <c r="E109" s="6">
        <f t="shared" si="9"/>
        <v>137.57640980000002</v>
      </c>
      <c r="F109" s="6"/>
      <c r="G109" s="6"/>
      <c r="H109" s="6">
        <f t="shared" si="10"/>
        <v>171.59979020000003</v>
      </c>
      <c r="I109" s="6">
        <f t="shared" si="10"/>
        <v>309.17620000000005</v>
      </c>
      <c r="J109" s="6">
        <f t="shared" si="11"/>
        <v>268.37463280000003</v>
      </c>
    </row>
    <row r="110" spans="1:10" x14ac:dyDescent="0.25">
      <c r="A110" t="s">
        <v>105</v>
      </c>
      <c r="B110" s="16">
        <v>5.2300000000000003E-3</v>
      </c>
      <c r="C110" s="6">
        <f t="shared" si="7"/>
        <v>133.35318020000003</v>
      </c>
      <c r="D110" s="6">
        <f t="shared" si="8"/>
        <v>240.26620000000003</v>
      </c>
      <c r="E110" s="6">
        <f t="shared" si="9"/>
        <v>106.9130198</v>
      </c>
      <c r="F110" s="6"/>
      <c r="G110" s="6"/>
      <c r="H110" s="6">
        <f t="shared" si="10"/>
        <v>133.35318020000003</v>
      </c>
      <c r="I110" s="6">
        <f t="shared" si="10"/>
        <v>240.26620000000003</v>
      </c>
      <c r="J110" s="6">
        <f t="shared" si="11"/>
        <v>208.55859280000001</v>
      </c>
    </row>
    <row r="111" spans="1:10" x14ac:dyDescent="0.25">
      <c r="A111" t="s">
        <v>106</v>
      </c>
      <c r="B111" s="16">
        <v>5.4600000000000004E-3</v>
      </c>
      <c r="C111" s="6">
        <f t="shared" si="7"/>
        <v>139.21766040000003</v>
      </c>
      <c r="D111" s="6">
        <f t="shared" si="8"/>
        <v>250.83240000000001</v>
      </c>
      <c r="E111" s="6">
        <f t="shared" si="9"/>
        <v>111.61473959999998</v>
      </c>
      <c r="F111" s="6">
        <f>G224</f>
        <v>0</v>
      </c>
      <c r="G111" s="6">
        <f t="shared" ref="G111:G158" si="13">F111*1.8017</f>
        <v>0</v>
      </c>
      <c r="H111" s="6">
        <f t="shared" si="10"/>
        <v>139.21766040000003</v>
      </c>
      <c r="I111" s="6">
        <f t="shared" si="10"/>
        <v>250.83240000000001</v>
      </c>
      <c r="J111" s="6">
        <f t="shared" si="11"/>
        <v>217.73038560000003</v>
      </c>
    </row>
    <row r="112" spans="1:10" x14ac:dyDescent="0.25">
      <c r="A112" t="s">
        <v>107</v>
      </c>
      <c r="B112" s="16">
        <v>5.3900000000000007E-3</v>
      </c>
      <c r="C112" s="6">
        <f t="shared" si="7"/>
        <v>137.43281860000002</v>
      </c>
      <c r="D112" s="6">
        <f t="shared" si="8"/>
        <v>247.61660000000003</v>
      </c>
      <c r="E112" s="6">
        <f t="shared" si="9"/>
        <v>110.18378140000002</v>
      </c>
      <c r="F112" s="6">
        <f t="shared" ref="F112:F158" si="14">G225</f>
        <v>0</v>
      </c>
      <c r="G112" s="6">
        <f t="shared" si="13"/>
        <v>0</v>
      </c>
      <c r="H112" s="6">
        <f t="shared" si="10"/>
        <v>137.43281860000002</v>
      </c>
      <c r="I112" s="6">
        <f t="shared" si="10"/>
        <v>247.61660000000003</v>
      </c>
      <c r="J112" s="6">
        <f t="shared" si="11"/>
        <v>214.93897040000004</v>
      </c>
    </row>
    <row r="113" spans="1:10" x14ac:dyDescent="0.25">
      <c r="A113" t="s">
        <v>108</v>
      </c>
      <c r="B113" s="16">
        <v>5.3900000000000007E-3</v>
      </c>
      <c r="C113" s="6">
        <f t="shared" si="7"/>
        <v>137.43281860000002</v>
      </c>
      <c r="D113" s="6">
        <f t="shared" si="8"/>
        <v>247.61660000000003</v>
      </c>
      <c r="E113" s="6">
        <f t="shared" si="9"/>
        <v>110.18378140000002</v>
      </c>
      <c r="F113" s="6">
        <f t="shared" si="14"/>
        <v>0</v>
      </c>
      <c r="G113" s="6">
        <f t="shared" si="13"/>
        <v>0</v>
      </c>
      <c r="H113" s="6">
        <f t="shared" si="10"/>
        <v>137.43281860000002</v>
      </c>
      <c r="I113" s="6">
        <f t="shared" si="10"/>
        <v>247.61660000000003</v>
      </c>
      <c r="J113" s="6">
        <f t="shared" si="11"/>
        <v>214.93897040000004</v>
      </c>
    </row>
    <row r="114" spans="1:10" x14ac:dyDescent="0.25">
      <c r="A114" t="s">
        <v>109</v>
      </c>
      <c r="B114" s="16">
        <v>5.3900000000000007E-3</v>
      </c>
      <c r="C114" s="6">
        <f t="shared" si="7"/>
        <v>137.43281860000002</v>
      </c>
      <c r="D114" s="6">
        <f t="shared" si="8"/>
        <v>247.61660000000003</v>
      </c>
      <c r="E114" s="6">
        <f t="shared" si="9"/>
        <v>110.18378140000002</v>
      </c>
      <c r="F114" s="6">
        <f t="shared" si="14"/>
        <v>0</v>
      </c>
      <c r="G114" s="6">
        <f t="shared" si="13"/>
        <v>0</v>
      </c>
      <c r="H114" s="6">
        <f t="shared" si="10"/>
        <v>137.43281860000002</v>
      </c>
      <c r="I114" s="6">
        <f t="shared" si="10"/>
        <v>247.61660000000003</v>
      </c>
      <c r="J114" s="6">
        <f t="shared" si="11"/>
        <v>214.93897040000004</v>
      </c>
    </row>
    <row r="115" spans="1:10" x14ac:dyDescent="0.25">
      <c r="A115" t="s">
        <v>110</v>
      </c>
      <c r="B115" s="16">
        <v>5.3900000000000007E-3</v>
      </c>
      <c r="C115" s="6">
        <f t="shared" si="7"/>
        <v>137.43281860000002</v>
      </c>
      <c r="D115" s="6">
        <f t="shared" si="8"/>
        <v>247.61660000000003</v>
      </c>
      <c r="E115" s="6">
        <f t="shared" si="9"/>
        <v>110.18378140000002</v>
      </c>
      <c r="F115" s="6">
        <f t="shared" si="14"/>
        <v>0</v>
      </c>
      <c r="G115" s="6">
        <f t="shared" si="13"/>
        <v>0</v>
      </c>
      <c r="H115" s="6">
        <f t="shared" si="10"/>
        <v>137.43281860000002</v>
      </c>
      <c r="I115" s="6">
        <f t="shared" si="10"/>
        <v>247.61660000000003</v>
      </c>
      <c r="J115" s="6">
        <f t="shared" si="11"/>
        <v>214.93897040000004</v>
      </c>
    </row>
    <row r="116" spans="1:10" x14ac:dyDescent="0.25">
      <c r="A116" t="s">
        <v>111</v>
      </c>
      <c r="B116" s="16">
        <v>5.3900000000000007E-3</v>
      </c>
      <c r="C116" s="6">
        <f t="shared" si="7"/>
        <v>137.43281860000002</v>
      </c>
      <c r="D116" s="6">
        <f t="shared" si="8"/>
        <v>247.61660000000003</v>
      </c>
      <c r="E116" s="6">
        <f t="shared" si="9"/>
        <v>110.18378140000002</v>
      </c>
      <c r="F116" s="6">
        <f t="shared" si="14"/>
        <v>0</v>
      </c>
      <c r="G116" s="6">
        <f t="shared" si="13"/>
        <v>0</v>
      </c>
      <c r="H116" s="6">
        <f t="shared" si="10"/>
        <v>137.43281860000002</v>
      </c>
      <c r="I116" s="6">
        <f t="shared" si="10"/>
        <v>247.61660000000003</v>
      </c>
      <c r="J116" s="6">
        <f t="shared" si="11"/>
        <v>214.93897040000004</v>
      </c>
    </row>
    <row r="117" spans="1:10" x14ac:dyDescent="0.25">
      <c r="A117" t="s">
        <v>112</v>
      </c>
      <c r="B117" s="16">
        <v>5.4600000000000004E-3</v>
      </c>
      <c r="C117" s="6">
        <f t="shared" si="7"/>
        <v>139.21766040000003</v>
      </c>
      <c r="D117" s="6">
        <f t="shared" si="8"/>
        <v>250.83240000000001</v>
      </c>
      <c r="E117" s="6">
        <f t="shared" si="9"/>
        <v>111.61473959999998</v>
      </c>
      <c r="F117" s="6">
        <f t="shared" si="14"/>
        <v>0</v>
      </c>
      <c r="G117" s="6">
        <f t="shared" si="13"/>
        <v>0</v>
      </c>
      <c r="H117" s="6">
        <f t="shared" si="10"/>
        <v>139.21766040000003</v>
      </c>
      <c r="I117" s="6">
        <f t="shared" si="10"/>
        <v>250.83240000000001</v>
      </c>
      <c r="J117" s="6">
        <f t="shared" si="11"/>
        <v>217.73038560000003</v>
      </c>
    </row>
    <row r="118" spans="1:10" x14ac:dyDescent="0.25">
      <c r="A118" t="s">
        <v>113</v>
      </c>
      <c r="B118" s="16">
        <v>5.4600000000000004E-3</v>
      </c>
      <c r="C118" s="6">
        <f t="shared" si="7"/>
        <v>139.21766040000003</v>
      </c>
      <c r="D118" s="6">
        <f t="shared" si="8"/>
        <v>250.83240000000001</v>
      </c>
      <c r="E118" s="6">
        <f t="shared" si="9"/>
        <v>111.61473959999998</v>
      </c>
      <c r="F118" s="6">
        <f t="shared" si="14"/>
        <v>0</v>
      </c>
      <c r="G118" s="6">
        <f t="shared" si="13"/>
        <v>0</v>
      </c>
      <c r="H118" s="6">
        <f t="shared" si="10"/>
        <v>139.21766040000003</v>
      </c>
      <c r="I118" s="6">
        <f t="shared" si="10"/>
        <v>250.83240000000001</v>
      </c>
      <c r="J118" s="6">
        <f t="shared" si="11"/>
        <v>217.73038560000003</v>
      </c>
    </row>
    <row r="119" spans="1:10" x14ac:dyDescent="0.25">
      <c r="A119" t="s">
        <v>114</v>
      </c>
      <c r="B119" s="16">
        <v>5.3900000000000007E-3</v>
      </c>
      <c r="C119" s="6">
        <f t="shared" si="7"/>
        <v>137.43281860000002</v>
      </c>
      <c r="D119" s="6">
        <f t="shared" si="8"/>
        <v>247.61660000000003</v>
      </c>
      <c r="E119" s="6">
        <f t="shared" si="9"/>
        <v>110.18378140000002</v>
      </c>
      <c r="F119" s="6">
        <f t="shared" si="14"/>
        <v>0</v>
      </c>
      <c r="G119" s="6">
        <f t="shared" si="13"/>
        <v>0</v>
      </c>
      <c r="H119" s="6">
        <f t="shared" si="10"/>
        <v>137.43281860000002</v>
      </c>
      <c r="I119" s="6">
        <f t="shared" si="10"/>
        <v>247.61660000000003</v>
      </c>
      <c r="J119" s="6">
        <f t="shared" si="11"/>
        <v>214.93897040000004</v>
      </c>
    </row>
    <row r="120" spans="1:10" x14ac:dyDescent="0.25">
      <c r="A120" t="s">
        <v>115</v>
      </c>
      <c r="B120" s="16">
        <v>5.3900000000000007E-3</v>
      </c>
      <c r="C120" s="6">
        <f t="shared" si="7"/>
        <v>137.43281860000002</v>
      </c>
      <c r="D120" s="6">
        <f t="shared" si="8"/>
        <v>247.61660000000003</v>
      </c>
      <c r="E120" s="6">
        <f t="shared" si="9"/>
        <v>110.18378140000002</v>
      </c>
      <c r="F120" s="6">
        <f t="shared" si="14"/>
        <v>0</v>
      </c>
      <c r="G120" s="6">
        <f t="shared" si="13"/>
        <v>0</v>
      </c>
      <c r="H120" s="6">
        <f t="shared" si="10"/>
        <v>137.43281860000002</v>
      </c>
      <c r="I120" s="6">
        <f t="shared" si="10"/>
        <v>247.61660000000003</v>
      </c>
      <c r="J120" s="6">
        <f t="shared" si="11"/>
        <v>214.93897040000004</v>
      </c>
    </row>
    <row r="121" spans="1:10" x14ac:dyDescent="0.25">
      <c r="A121" t="s">
        <v>116</v>
      </c>
      <c r="B121" s="16">
        <v>5.3900000000000007E-3</v>
      </c>
      <c r="C121" s="6">
        <f t="shared" si="7"/>
        <v>137.43281860000002</v>
      </c>
      <c r="D121" s="6">
        <f t="shared" si="8"/>
        <v>247.61660000000003</v>
      </c>
      <c r="E121" s="6">
        <f t="shared" si="9"/>
        <v>110.18378140000002</v>
      </c>
      <c r="F121" s="6">
        <f t="shared" si="14"/>
        <v>0</v>
      </c>
      <c r="G121" s="6">
        <f t="shared" si="13"/>
        <v>0</v>
      </c>
      <c r="H121" s="6">
        <f t="shared" si="10"/>
        <v>137.43281860000002</v>
      </c>
      <c r="I121" s="6">
        <f t="shared" si="10"/>
        <v>247.61660000000003</v>
      </c>
      <c r="J121" s="6">
        <f t="shared" si="11"/>
        <v>214.93897040000004</v>
      </c>
    </row>
    <row r="122" spans="1:10" x14ac:dyDescent="0.25">
      <c r="A122" t="s">
        <v>117</v>
      </c>
      <c r="B122" s="16">
        <v>5.3900000000000007E-3</v>
      </c>
      <c r="C122" s="6">
        <f t="shared" si="7"/>
        <v>137.43281860000002</v>
      </c>
      <c r="D122" s="6">
        <f t="shared" si="8"/>
        <v>247.61660000000003</v>
      </c>
      <c r="E122" s="6">
        <f t="shared" si="9"/>
        <v>110.18378140000002</v>
      </c>
      <c r="F122" s="6">
        <f t="shared" si="14"/>
        <v>0</v>
      </c>
      <c r="G122" s="6">
        <f t="shared" si="13"/>
        <v>0</v>
      </c>
      <c r="H122" s="6">
        <f t="shared" si="10"/>
        <v>137.43281860000002</v>
      </c>
      <c r="I122" s="6">
        <f t="shared" si="10"/>
        <v>247.61660000000003</v>
      </c>
      <c r="J122" s="6">
        <f t="shared" si="11"/>
        <v>214.93897040000004</v>
      </c>
    </row>
    <row r="123" spans="1:10" x14ac:dyDescent="0.25">
      <c r="A123" t="s">
        <v>118</v>
      </c>
      <c r="B123" s="16">
        <v>5.3900000000000007E-3</v>
      </c>
      <c r="C123" s="6">
        <f t="shared" si="7"/>
        <v>137.43281860000002</v>
      </c>
      <c r="D123" s="6">
        <f t="shared" si="8"/>
        <v>247.61660000000003</v>
      </c>
      <c r="E123" s="6">
        <f t="shared" si="9"/>
        <v>110.18378140000002</v>
      </c>
      <c r="F123" s="6">
        <f t="shared" si="14"/>
        <v>0</v>
      </c>
      <c r="G123" s="6">
        <f t="shared" si="13"/>
        <v>0</v>
      </c>
      <c r="H123" s="6">
        <f t="shared" si="10"/>
        <v>137.43281860000002</v>
      </c>
      <c r="I123" s="6">
        <f t="shared" si="10"/>
        <v>247.61660000000003</v>
      </c>
      <c r="J123" s="6">
        <f t="shared" si="11"/>
        <v>214.93897040000004</v>
      </c>
    </row>
    <row r="124" spans="1:10" x14ac:dyDescent="0.25">
      <c r="A124" t="s">
        <v>119</v>
      </c>
      <c r="B124" s="16">
        <v>5.4600000000000004E-3</v>
      </c>
      <c r="C124" s="6">
        <f t="shared" si="7"/>
        <v>139.21766040000003</v>
      </c>
      <c r="D124" s="6">
        <f t="shared" si="8"/>
        <v>250.83240000000001</v>
      </c>
      <c r="E124" s="6">
        <f t="shared" si="9"/>
        <v>111.61473959999998</v>
      </c>
      <c r="F124" s="6">
        <f t="shared" si="14"/>
        <v>0</v>
      </c>
      <c r="G124" s="6">
        <f t="shared" si="13"/>
        <v>0</v>
      </c>
      <c r="H124" s="6">
        <f t="shared" si="10"/>
        <v>139.21766040000003</v>
      </c>
      <c r="I124" s="6">
        <f t="shared" si="10"/>
        <v>250.83240000000001</v>
      </c>
      <c r="J124" s="6">
        <f t="shared" si="11"/>
        <v>217.73038560000003</v>
      </c>
    </row>
    <row r="125" spans="1:10" x14ac:dyDescent="0.25">
      <c r="A125" t="s">
        <v>120</v>
      </c>
      <c r="B125" s="16">
        <v>5.4600000000000004E-3</v>
      </c>
      <c r="C125" s="6">
        <f t="shared" si="7"/>
        <v>139.21766040000003</v>
      </c>
      <c r="D125" s="6">
        <f t="shared" si="8"/>
        <v>250.83240000000001</v>
      </c>
      <c r="E125" s="6">
        <f t="shared" si="9"/>
        <v>111.61473959999998</v>
      </c>
      <c r="F125" s="6">
        <f t="shared" si="14"/>
        <v>0</v>
      </c>
      <c r="G125" s="6">
        <f t="shared" si="13"/>
        <v>0</v>
      </c>
      <c r="H125" s="6">
        <f t="shared" si="10"/>
        <v>139.21766040000003</v>
      </c>
      <c r="I125" s="6">
        <f t="shared" si="10"/>
        <v>250.83240000000001</v>
      </c>
      <c r="J125" s="6">
        <f t="shared" si="11"/>
        <v>217.73038560000003</v>
      </c>
    </row>
    <row r="126" spans="1:10" x14ac:dyDescent="0.25">
      <c r="A126" t="s">
        <v>121</v>
      </c>
      <c r="B126" s="16">
        <v>5.3900000000000007E-3</v>
      </c>
      <c r="C126" s="6">
        <f t="shared" si="7"/>
        <v>137.43281860000002</v>
      </c>
      <c r="D126" s="6">
        <f t="shared" si="8"/>
        <v>247.61660000000003</v>
      </c>
      <c r="E126" s="6">
        <f t="shared" si="9"/>
        <v>110.18378140000002</v>
      </c>
      <c r="F126" s="6">
        <f t="shared" si="14"/>
        <v>0</v>
      </c>
      <c r="G126" s="6">
        <f t="shared" si="13"/>
        <v>0</v>
      </c>
      <c r="H126" s="6">
        <f t="shared" si="10"/>
        <v>137.43281860000002</v>
      </c>
      <c r="I126" s="6">
        <f t="shared" si="10"/>
        <v>247.61660000000003</v>
      </c>
      <c r="J126" s="6">
        <f t="shared" si="11"/>
        <v>214.93897040000004</v>
      </c>
    </row>
    <row r="127" spans="1:10" x14ac:dyDescent="0.25">
      <c r="A127" t="s">
        <v>122</v>
      </c>
      <c r="B127" s="16">
        <v>5.3900000000000007E-3</v>
      </c>
      <c r="C127" s="6">
        <f t="shared" si="7"/>
        <v>137.43281860000002</v>
      </c>
      <c r="D127" s="6">
        <f t="shared" si="8"/>
        <v>247.61660000000003</v>
      </c>
      <c r="E127" s="6">
        <f t="shared" si="9"/>
        <v>110.18378140000002</v>
      </c>
      <c r="F127" s="6">
        <f t="shared" si="14"/>
        <v>0</v>
      </c>
      <c r="G127" s="6">
        <f t="shared" si="13"/>
        <v>0</v>
      </c>
      <c r="H127" s="6">
        <f t="shared" si="10"/>
        <v>137.43281860000002</v>
      </c>
      <c r="I127" s="6">
        <f t="shared" si="10"/>
        <v>247.61660000000003</v>
      </c>
      <c r="J127" s="6">
        <f t="shared" si="11"/>
        <v>214.93897040000004</v>
      </c>
    </row>
    <row r="128" spans="1:10" x14ac:dyDescent="0.25">
      <c r="A128" t="s">
        <v>123</v>
      </c>
      <c r="B128" s="16">
        <v>5.3900000000000007E-3</v>
      </c>
      <c r="C128" s="6">
        <f t="shared" si="7"/>
        <v>137.43281860000002</v>
      </c>
      <c r="D128" s="6">
        <f t="shared" si="8"/>
        <v>247.61660000000003</v>
      </c>
      <c r="E128" s="6">
        <f t="shared" si="9"/>
        <v>110.18378140000002</v>
      </c>
      <c r="F128" s="6">
        <f t="shared" si="14"/>
        <v>0</v>
      </c>
      <c r="G128" s="6">
        <f t="shared" si="13"/>
        <v>0</v>
      </c>
      <c r="H128" s="6">
        <f t="shared" si="10"/>
        <v>137.43281860000002</v>
      </c>
      <c r="I128" s="6">
        <f t="shared" si="10"/>
        <v>247.61660000000003</v>
      </c>
      <c r="J128" s="6">
        <f t="shared" si="11"/>
        <v>214.93897040000004</v>
      </c>
    </row>
    <row r="129" spans="1:10" x14ac:dyDescent="0.25">
      <c r="A129" t="s">
        <v>124</v>
      </c>
      <c r="B129" s="16">
        <v>5.3900000000000007E-3</v>
      </c>
      <c r="C129" s="6">
        <f t="shared" si="7"/>
        <v>137.43281860000002</v>
      </c>
      <c r="D129" s="6">
        <f t="shared" si="8"/>
        <v>247.61660000000003</v>
      </c>
      <c r="E129" s="6">
        <f t="shared" si="9"/>
        <v>110.18378140000002</v>
      </c>
      <c r="F129" s="6">
        <f t="shared" si="14"/>
        <v>0</v>
      </c>
      <c r="G129" s="6">
        <f t="shared" si="13"/>
        <v>0</v>
      </c>
      <c r="H129" s="6">
        <f t="shared" si="10"/>
        <v>137.43281860000002</v>
      </c>
      <c r="I129" s="6">
        <f t="shared" si="10"/>
        <v>247.61660000000003</v>
      </c>
      <c r="J129" s="6">
        <f t="shared" si="11"/>
        <v>214.93897040000004</v>
      </c>
    </row>
    <row r="130" spans="1:10" x14ac:dyDescent="0.25">
      <c r="A130" t="s">
        <v>125</v>
      </c>
      <c r="B130" s="16">
        <v>5.3900000000000007E-3</v>
      </c>
      <c r="C130" s="6">
        <f t="shared" si="7"/>
        <v>137.43281860000002</v>
      </c>
      <c r="D130" s="6">
        <f t="shared" si="8"/>
        <v>247.61660000000003</v>
      </c>
      <c r="E130" s="6">
        <f t="shared" si="9"/>
        <v>110.18378140000002</v>
      </c>
      <c r="F130" s="6">
        <f t="shared" si="14"/>
        <v>0</v>
      </c>
      <c r="G130" s="6">
        <f t="shared" si="13"/>
        <v>0</v>
      </c>
      <c r="H130" s="6">
        <f t="shared" si="10"/>
        <v>137.43281860000002</v>
      </c>
      <c r="I130" s="6">
        <f t="shared" si="10"/>
        <v>247.61660000000003</v>
      </c>
      <c r="J130" s="6">
        <f t="shared" si="11"/>
        <v>214.93897040000004</v>
      </c>
    </row>
    <row r="131" spans="1:10" x14ac:dyDescent="0.25">
      <c r="A131" t="s">
        <v>126</v>
      </c>
      <c r="B131" s="16">
        <v>5.4600000000000004E-3</v>
      </c>
      <c r="C131" s="6">
        <f t="shared" si="7"/>
        <v>139.21766040000003</v>
      </c>
      <c r="D131" s="6">
        <f t="shared" si="8"/>
        <v>250.83240000000001</v>
      </c>
      <c r="E131" s="6">
        <f t="shared" si="9"/>
        <v>111.61473959999998</v>
      </c>
      <c r="F131" s="6">
        <f t="shared" si="14"/>
        <v>0</v>
      </c>
      <c r="G131" s="6">
        <f t="shared" si="13"/>
        <v>0</v>
      </c>
      <c r="H131" s="6">
        <f t="shared" si="10"/>
        <v>139.21766040000003</v>
      </c>
      <c r="I131" s="6">
        <f t="shared" si="10"/>
        <v>250.83240000000001</v>
      </c>
      <c r="J131" s="6">
        <f t="shared" si="11"/>
        <v>217.73038560000003</v>
      </c>
    </row>
    <row r="132" spans="1:10" x14ac:dyDescent="0.25">
      <c r="A132" t="s">
        <v>127</v>
      </c>
      <c r="B132" s="16">
        <v>5.4600000000000004E-3</v>
      </c>
      <c r="C132" s="6">
        <f t="shared" si="7"/>
        <v>139.21766040000003</v>
      </c>
      <c r="D132" s="6">
        <f t="shared" si="8"/>
        <v>250.83240000000001</v>
      </c>
      <c r="E132" s="6">
        <f t="shared" si="9"/>
        <v>111.61473959999998</v>
      </c>
      <c r="F132" s="6">
        <f t="shared" si="14"/>
        <v>0</v>
      </c>
      <c r="G132" s="6">
        <f t="shared" si="13"/>
        <v>0</v>
      </c>
      <c r="H132" s="6">
        <f t="shared" si="10"/>
        <v>139.21766040000003</v>
      </c>
      <c r="I132" s="6">
        <f t="shared" si="10"/>
        <v>250.83240000000001</v>
      </c>
      <c r="J132" s="6">
        <f t="shared" si="11"/>
        <v>217.73038560000003</v>
      </c>
    </row>
    <row r="133" spans="1:10" x14ac:dyDescent="0.25">
      <c r="A133" t="s">
        <v>128</v>
      </c>
      <c r="B133" s="16">
        <v>5.3900000000000007E-3</v>
      </c>
      <c r="C133" s="6">
        <f t="shared" si="7"/>
        <v>137.43281860000002</v>
      </c>
      <c r="D133" s="6">
        <f t="shared" si="8"/>
        <v>247.61660000000003</v>
      </c>
      <c r="E133" s="6">
        <f t="shared" si="9"/>
        <v>110.18378140000002</v>
      </c>
      <c r="F133" s="6">
        <f t="shared" si="14"/>
        <v>0</v>
      </c>
      <c r="G133" s="6">
        <f t="shared" si="13"/>
        <v>0</v>
      </c>
      <c r="H133" s="6">
        <f t="shared" si="10"/>
        <v>137.43281860000002</v>
      </c>
      <c r="I133" s="6">
        <f t="shared" si="10"/>
        <v>247.61660000000003</v>
      </c>
      <c r="J133" s="6">
        <f t="shared" si="11"/>
        <v>214.93897040000004</v>
      </c>
    </row>
    <row r="134" spans="1:10" x14ac:dyDescent="0.25">
      <c r="A134" t="s">
        <v>129</v>
      </c>
      <c r="B134" s="16">
        <v>5.3900000000000007E-3</v>
      </c>
      <c r="C134" s="6">
        <f t="shared" si="7"/>
        <v>137.43281860000002</v>
      </c>
      <c r="D134" s="6">
        <f t="shared" si="8"/>
        <v>247.61660000000003</v>
      </c>
      <c r="E134" s="6">
        <f t="shared" si="9"/>
        <v>110.18378140000002</v>
      </c>
      <c r="F134" s="6">
        <f t="shared" si="14"/>
        <v>0</v>
      </c>
      <c r="G134" s="6">
        <f t="shared" si="13"/>
        <v>0</v>
      </c>
      <c r="H134" s="6">
        <f t="shared" si="10"/>
        <v>137.43281860000002</v>
      </c>
      <c r="I134" s="6">
        <f t="shared" si="10"/>
        <v>247.61660000000003</v>
      </c>
      <c r="J134" s="6">
        <f t="shared" si="11"/>
        <v>214.93897040000004</v>
      </c>
    </row>
    <row r="135" spans="1:10" x14ac:dyDescent="0.25">
      <c r="A135" t="s">
        <v>130</v>
      </c>
      <c r="B135" s="16">
        <v>5.3900000000000007E-3</v>
      </c>
      <c r="C135" s="6">
        <f t="shared" ref="C135:C158" si="15">25497.74*B135</f>
        <v>137.43281860000002</v>
      </c>
      <c r="D135" s="6">
        <f t="shared" ref="D135:D158" si="16">45940*B135</f>
        <v>247.61660000000003</v>
      </c>
      <c r="E135" s="6">
        <f t="shared" ref="E135:E158" si="17">D135-C135</f>
        <v>110.18378140000002</v>
      </c>
      <c r="F135" s="6">
        <f t="shared" si="14"/>
        <v>0</v>
      </c>
      <c r="G135" s="6">
        <f t="shared" si="13"/>
        <v>0</v>
      </c>
      <c r="H135" s="6">
        <f t="shared" ref="H135:I158" si="18">C135+F135</f>
        <v>137.43281860000002</v>
      </c>
      <c r="I135" s="6">
        <f t="shared" si="18"/>
        <v>247.61660000000003</v>
      </c>
      <c r="J135" s="6">
        <f t="shared" ref="J135:J158" si="19">39877.36*B135</f>
        <v>214.93897040000004</v>
      </c>
    </row>
    <row r="136" spans="1:10" x14ac:dyDescent="0.25">
      <c r="A136" t="s">
        <v>131</v>
      </c>
      <c r="B136" s="16">
        <v>5.3900000000000007E-3</v>
      </c>
      <c r="C136" s="6">
        <f t="shared" si="15"/>
        <v>137.43281860000002</v>
      </c>
      <c r="D136" s="6">
        <f t="shared" si="16"/>
        <v>247.61660000000003</v>
      </c>
      <c r="E136" s="6">
        <f t="shared" si="17"/>
        <v>110.18378140000002</v>
      </c>
      <c r="F136" s="6">
        <f t="shared" si="14"/>
        <v>0</v>
      </c>
      <c r="G136" s="6">
        <f t="shared" si="13"/>
        <v>0</v>
      </c>
      <c r="H136" s="6">
        <f t="shared" si="18"/>
        <v>137.43281860000002</v>
      </c>
      <c r="I136" s="6">
        <f t="shared" si="18"/>
        <v>247.61660000000003</v>
      </c>
      <c r="J136" s="6">
        <f t="shared" si="19"/>
        <v>214.93897040000004</v>
      </c>
    </row>
    <row r="137" spans="1:10" x14ac:dyDescent="0.25">
      <c r="A137" t="s">
        <v>132</v>
      </c>
      <c r="B137" s="16">
        <v>5.3900000000000007E-3</v>
      </c>
      <c r="C137" s="6">
        <f t="shared" si="15"/>
        <v>137.43281860000002</v>
      </c>
      <c r="D137" s="6">
        <f t="shared" si="16"/>
        <v>247.61660000000003</v>
      </c>
      <c r="E137" s="6">
        <f t="shared" si="17"/>
        <v>110.18378140000002</v>
      </c>
      <c r="F137" s="6">
        <f t="shared" si="14"/>
        <v>0</v>
      </c>
      <c r="G137" s="6">
        <f t="shared" si="13"/>
        <v>0</v>
      </c>
      <c r="H137" s="6">
        <f t="shared" si="18"/>
        <v>137.43281860000002</v>
      </c>
      <c r="I137" s="6">
        <f t="shared" si="18"/>
        <v>247.61660000000003</v>
      </c>
      <c r="J137" s="6">
        <f t="shared" si="19"/>
        <v>214.93897040000004</v>
      </c>
    </row>
    <row r="138" spans="1:10" x14ac:dyDescent="0.25">
      <c r="A138" t="s">
        <v>133</v>
      </c>
      <c r="B138" s="16">
        <v>5.3900000000000007E-3</v>
      </c>
      <c r="C138" s="6">
        <f t="shared" si="15"/>
        <v>137.43281860000002</v>
      </c>
      <c r="D138" s="6">
        <f t="shared" si="16"/>
        <v>247.61660000000003</v>
      </c>
      <c r="E138" s="6">
        <f t="shared" si="17"/>
        <v>110.18378140000002</v>
      </c>
      <c r="F138" s="6">
        <f t="shared" si="14"/>
        <v>0</v>
      </c>
      <c r="G138" s="6">
        <f t="shared" si="13"/>
        <v>0</v>
      </c>
      <c r="H138" s="6">
        <f t="shared" si="18"/>
        <v>137.43281860000002</v>
      </c>
      <c r="I138" s="6">
        <f t="shared" si="18"/>
        <v>247.61660000000003</v>
      </c>
      <c r="J138" s="6">
        <f t="shared" si="19"/>
        <v>214.93897040000004</v>
      </c>
    </row>
    <row r="139" spans="1:10" x14ac:dyDescent="0.25">
      <c r="A139" t="s">
        <v>134</v>
      </c>
      <c r="B139" s="16">
        <v>5.3900000000000007E-3</v>
      </c>
      <c r="C139" s="6">
        <f t="shared" si="15"/>
        <v>137.43281860000002</v>
      </c>
      <c r="D139" s="6">
        <f t="shared" si="16"/>
        <v>247.61660000000003</v>
      </c>
      <c r="E139" s="6">
        <f t="shared" si="17"/>
        <v>110.18378140000002</v>
      </c>
      <c r="F139" s="6">
        <f t="shared" si="14"/>
        <v>0</v>
      </c>
      <c r="G139" s="6">
        <f t="shared" si="13"/>
        <v>0</v>
      </c>
      <c r="H139" s="6">
        <f t="shared" si="18"/>
        <v>137.43281860000002</v>
      </c>
      <c r="I139" s="6">
        <f t="shared" si="18"/>
        <v>247.61660000000003</v>
      </c>
      <c r="J139" s="6">
        <f t="shared" si="19"/>
        <v>214.93897040000004</v>
      </c>
    </row>
    <row r="140" spans="1:10" x14ac:dyDescent="0.25">
      <c r="A140" t="s">
        <v>135</v>
      </c>
      <c r="B140" s="16">
        <v>5.3900000000000007E-3</v>
      </c>
      <c r="C140" s="6">
        <f t="shared" si="15"/>
        <v>137.43281860000002</v>
      </c>
      <c r="D140" s="6">
        <f t="shared" si="16"/>
        <v>247.61660000000003</v>
      </c>
      <c r="E140" s="6">
        <f t="shared" si="17"/>
        <v>110.18378140000002</v>
      </c>
      <c r="F140" s="6">
        <f t="shared" si="14"/>
        <v>0</v>
      </c>
      <c r="G140" s="6">
        <f t="shared" si="13"/>
        <v>0</v>
      </c>
      <c r="H140" s="6">
        <f t="shared" si="18"/>
        <v>137.43281860000002</v>
      </c>
      <c r="I140" s="6">
        <f t="shared" si="18"/>
        <v>247.61660000000003</v>
      </c>
      <c r="J140" s="6">
        <f t="shared" si="19"/>
        <v>214.93897040000004</v>
      </c>
    </row>
    <row r="141" spans="1:10" x14ac:dyDescent="0.25">
      <c r="A141" t="s">
        <v>136</v>
      </c>
      <c r="B141" s="16">
        <v>5.4600000000000004E-3</v>
      </c>
      <c r="C141" s="6">
        <f t="shared" si="15"/>
        <v>139.21766040000003</v>
      </c>
      <c r="D141" s="6">
        <f t="shared" si="16"/>
        <v>250.83240000000001</v>
      </c>
      <c r="E141" s="6">
        <f t="shared" si="17"/>
        <v>111.61473959999998</v>
      </c>
      <c r="F141" s="6">
        <f t="shared" si="14"/>
        <v>0</v>
      </c>
      <c r="G141" s="6">
        <f t="shared" si="13"/>
        <v>0</v>
      </c>
      <c r="H141" s="6">
        <f t="shared" si="18"/>
        <v>139.21766040000003</v>
      </c>
      <c r="I141" s="6">
        <f t="shared" si="18"/>
        <v>250.83240000000001</v>
      </c>
      <c r="J141" s="6">
        <f t="shared" si="19"/>
        <v>217.73038560000003</v>
      </c>
    </row>
    <row r="142" spans="1:10" x14ac:dyDescent="0.25">
      <c r="A142" t="s">
        <v>137</v>
      </c>
      <c r="B142" s="16">
        <v>5.4600000000000004E-3</v>
      </c>
      <c r="C142" s="6">
        <f t="shared" si="15"/>
        <v>139.21766040000003</v>
      </c>
      <c r="D142" s="6">
        <f t="shared" si="16"/>
        <v>250.83240000000001</v>
      </c>
      <c r="E142" s="6">
        <f t="shared" si="17"/>
        <v>111.61473959999998</v>
      </c>
      <c r="F142" s="6">
        <f t="shared" si="14"/>
        <v>0</v>
      </c>
      <c r="G142" s="6">
        <f t="shared" si="13"/>
        <v>0</v>
      </c>
      <c r="H142" s="6">
        <f t="shared" si="18"/>
        <v>139.21766040000003</v>
      </c>
      <c r="I142" s="6">
        <f t="shared" si="18"/>
        <v>250.83240000000001</v>
      </c>
      <c r="J142" s="6">
        <f t="shared" si="19"/>
        <v>217.73038560000003</v>
      </c>
    </row>
    <row r="143" spans="1:10" x14ac:dyDescent="0.25">
      <c r="A143" t="s">
        <v>138</v>
      </c>
      <c r="B143" s="16">
        <v>5.3900000000000007E-3</v>
      </c>
      <c r="C143" s="6">
        <f t="shared" si="15"/>
        <v>137.43281860000002</v>
      </c>
      <c r="D143" s="6">
        <f t="shared" si="16"/>
        <v>247.61660000000003</v>
      </c>
      <c r="E143" s="6">
        <f t="shared" si="17"/>
        <v>110.18378140000002</v>
      </c>
      <c r="F143" s="6">
        <f t="shared" si="14"/>
        <v>0</v>
      </c>
      <c r="G143" s="6">
        <f t="shared" si="13"/>
        <v>0</v>
      </c>
      <c r="H143" s="6">
        <f t="shared" si="18"/>
        <v>137.43281860000002</v>
      </c>
      <c r="I143" s="6">
        <f t="shared" si="18"/>
        <v>247.61660000000003</v>
      </c>
      <c r="J143" s="6">
        <f t="shared" si="19"/>
        <v>214.93897040000004</v>
      </c>
    </row>
    <row r="144" spans="1:10" x14ac:dyDescent="0.25">
      <c r="A144" t="s">
        <v>139</v>
      </c>
      <c r="B144" s="16">
        <v>5.3900000000000007E-3</v>
      </c>
      <c r="C144" s="6">
        <f t="shared" si="15"/>
        <v>137.43281860000002</v>
      </c>
      <c r="D144" s="6">
        <f t="shared" si="16"/>
        <v>247.61660000000003</v>
      </c>
      <c r="E144" s="6">
        <f t="shared" si="17"/>
        <v>110.18378140000002</v>
      </c>
      <c r="F144" s="6">
        <f t="shared" si="14"/>
        <v>0</v>
      </c>
      <c r="G144" s="6">
        <f t="shared" si="13"/>
        <v>0</v>
      </c>
      <c r="H144" s="6">
        <f t="shared" si="18"/>
        <v>137.43281860000002</v>
      </c>
      <c r="I144" s="6">
        <f t="shared" si="18"/>
        <v>247.61660000000003</v>
      </c>
      <c r="J144" s="6">
        <f t="shared" si="19"/>
        <v>214.93897040000004</v>
      </c>
    </row>
    <row r="145" spans="1:10" x14ac:dyDescent="0.25">
      <c r="A145" t="s">
        <v>140</v>
      </c>
      <c r="B145" s="16">
        <v>5.3900000000000007E-3</v>
      </c>
      <c r="C145" s="6">
        <f t="shared" si="15"/>
        <v>137.43281860000002</v>
      </c>
      <c r="D145" s="6">
        <f t="shared" si="16"/>
        <v>247.61660000000003</v>
      </c>
      <c r="E145" s="6">
        <f t="shared" si="17"/>
        <v>110.18378140000002</v>
      </c>
      <c r="F145" s="6">
        <f t="shared" si="14"/>
        <v>0</v>
      </c>
      <c r="G145" s="6">
        <f t="shared" si="13"/>
        <v>0</v>
      </c>
      <c r="H145" s="6">
        <f t="shared" si="18"/>
        <v>137.43281860000002</v>
      </c>
      <c r="I145" s="6">
        <f t="shared" si="18"/>
        <v>247.61660000000003</v>
      </c>
      <c r="J145" s="6">
        <f t="shared" si="19"/>
        <v>214.93897040000004</v>
      </c>
    </row>
    <row r="146" spans="1:10" x14ac:dyDescent="0.25">
      <c r="A146" t="s">
        <v>141</v>
      </c>
      <c r="B146" s="16">
        <v>5.3900000000000007E-3</v>
      </c>
      <c r="C146" s="6">
        <f t="shared" si="15"/>
        <v>137.43281860000002</v>
      </c>
      <c r="D146" s="6">
        <f t="shared" si="16"/>
        <v>247.61660000000003</v>
      </c>
      <c r="E146" s="6">
        <f t="shared" si="17"/>
        <v>110.18378140000002</v>
      </c>
      <c r="F146" s="6">
        <f t="shared" si="14"/>
        <v>0</v>
      </c>
      <c r="G146" s="6">
        <f t="shared" si="13"/>
        <v>0</v>
      </c>
      <c r="H146" s="6">
        <f t="shared" si="18"/>
        <v>137.43281860000002</v>
      </c>
      <c r="I146" s="6">
        <f t="shared" si="18"/>
        <v>247.61660000000003</v>
      </c>
      <c r="J146" s="6">
        <f t="shared" si="19"/>
        <v>214.93897040000004</v>
      </c>
    </row>
    <row r="147" spans="1:10" x14ac:dyDescent="0.25">
      <c r="A147" t="s">
        <v>142</v>
      </c>
      <c r="B147" s="16">
        <v>5.3900000000000007E-3</v>
      </c>
      <c r="C147" s="6">
        <f t="shared" si="15"/>
        <v>137.43281860000002</v>
      </c>
      <c r="D147" s="6">
        <f t="shared" si="16"/>
        <v>247.61660000000003</v>
      </c>
      <c r="E147" s="6">
        <f t="shared" si="17"/>
        <v>110.18378140000002</v>
      </c>
      <c r="F147" s="6">
        <f t="shared" si="14"/>
        <v>0</v>
      </c>
      <c r="G147" s="6">
        <f t="shared" si="13"/>
        <v>0</v>
      </c>
      <c r="H147" s="6">
        <f t="shared" si="18"/>
        <v>137.43281860000002</v>
      </c>
      <c r="I147" s="6">
        <f t="shared" si="18"/>
        <v>247.61660000000003</v>
      </c>
      <c r="J147" s="6">
        <f t="shared" si="19"/>
        <v>214.93897040000004</v>
      </c>
    </row>
    <row r="148" spans="1:10" x14ac:dyDescent="0.25">
      <c r="A148" t="s">
        <v>143</v>
      </c>
      <c r="B148" s="16">
        <v>5.4600000000000004E-3</v>
      </c>
      <c r="C148" s="6">
        <f t="shared" si="15"/>
        <v>139.21766040000003</v>
      </c>
      <c r="D148" s="6">
        <f t="shared" si="16"/>
        <v>250.83240000000001</v>
      </c>
      <c r="E148" s="6">
        <f t="shared" si="17"/>
        <v>111.61473959999998</v>
      </c>
      <c r="F148" s="6">
        <f t="shared" si="14"/>
        <v>0</v>
      </c>
      <c r="G148" s="6">
        <f t="shared" si="13"/>
        <v>0</v>
      </c>
      <c r="H148" s="6">
        <f t="shared" si="18"/>
        <v>139.21766040000003</v>
      </c>
      <c r="I148" s="6">
        <f t="shared" si="18"/>
        <v>250.83240000000001</v>
      </c>
      <c r="J148" s="6">
        <f t="shared" si="19"/>
        <v>217.73038560000003</v>
      </c>
    </row>
    <row r="149" spans="1:10" x14ac:dyDescent="0.25">
      <c r="A149" t="s">
        <v>144</v>
      </c>
      <c r="B149" s="16">
        <v>5.4600000000000004E-3</v>
      </c>
      <c r="C149" s="6">
        <f t="shared" si="15"/>
        <v>139.21766040000003</v>
      </c>
      <c r="D149" s="6">
        <f t="shared" si="16"/>
        <v>250.83240000000001</v>
      </c>
      <c r="E149" s="6">
        <f t="shared" si="17"/>
        <v>111.61473959999998</v>
      </c>
      <c r="F149" s="6">
        <f t="shared" si="14"/>
        <v>0</v>
      </c>
      <c r="G149" s="6">
        <f t="shared" si="13"/>
        <v>0</v>
      </c>
      <c r="H149" s="6">
        <f t="shared" si="18"/>
        <v>139.21766040000003</v>
      </c>
      <c r="I149" s="6">
        <f t="shared" si="18"/>
        <v>250.83240000000001</v>
      </c>
      <c r="J149" s="6">
        <f t="shared" si="19"/>
        <v>217.73038560000003</v>
      </c>
    </row>
    <row r="150" spans="1:10" x14ac:dyDescent="0.25">
      <c r="A150" t="s">
        <v>145</v>
      </c>
      <c r="B150" s="16">
        <v>5.3900000000000007E-3</v>
      </c>
      <c r="C150" s="6">
        <f t="shared" si="15"/>
        <v>137.43281860000002</v>
      </c>
      <c r="D150" s="6">
        <f t="shared" si="16"/>
        <v>247.61660000000003</v>
      </c>
      <c r="E150" s="6">
        <f t="shared" si="17"/>
        <v>110.18378140000002</v>
      </c>
      <c r="F150" s="6">
        <f t="shared" si="14"/>
        <v>0</v>
      </c>
      <c r="G150" s="6">
        <f t="shared" si="13"/>
        <v>0</v>
      </c>
      <c r="H150" s="6">
        <f t="shared" si="18"/>
        <v>137.43281860000002</v>
      </c>
      <c r="I150" s="6">
        <f t="shared" si="18"/>
        <v>247.61660000000003</v>
      </c>
      <c r="J150" s="6">
        <f t="shared" si="19"/>
        <v>214.93897040000004</v>
      </c>
    </row>
    <row r="151" spans="1:10" x14ac:dyDescent="0.25">
      <c r="A151" t="s">
        <v>146</v>
      </c>
      <c r="B151" s="16">
        <v>5.3900000000000007E-3</v>
      </c>
      <c r="C151" s="6">
        <f t="shared" si="15"/>
        <v>137.43281860000002</v>
      </c>
      <c r="D151" s="6">
        <f t="shared" si="16"/>
        <v>247.61660000000003</v>
      </c>
      <c r="E151" s="6">
        <f t="shared" si="17"/>
        <v>110.18378140000002</v>
      </c>
      <c r="F151" s="6">
        <f t="shared" si="14"/>
        <v>0</v>
      </c>
      <c r="G151" s="6">
        <f t="shared" si="13"/>
        <v>0</v>
      </c>
      <c r="H151" s="6">
        <f t="shared" si="18"/>
        <v>137.43281860000002</v>
      </c>
      <c r="I151" s="6">
        <f t="shared" si="18"/>
        <v>247.61660000000003</v>
      </c>
      <c r="J151" s="6">
        <f t="shared" si="19"/>
        <v>214.93897040000004</v>
      </c>
    </row>
    <row r="152" spans="1:10" x14ac:dyDescent="0.25">
      <c r="A152" t="s">
        <v>147</v>
      </c>
      <c r="B152" s="16">
        <v>5.3900000000000007E-3</v>
      </c>
      <c r="C152" s="6">
        <f t="shared" si="15"/>
        <v>137.43281860000002</v>
      </c>
      <c r="D152" s="6">
        <f t="shared" si="16"/>
        <v>247.61660000000003</v>
      </c>
      <c r="E152" s="6">
        <f t="shared" si="17"/>
        <v>110.18378140000002</v>
      </c>
      <c r="F152" s="6">
        <f t="shared" si="14"/>
        <v>0</v>
      </c>
      <c r="G152" s="6">
        <f t="shared" si="13"/>
        <v>0</v>
      </c>
      <c r="H152" s="6">
        <f t="shared" si="18"/>
        <v>137.43281860000002</v>
      </c>
      <c r="I152" s="6">
        <f t="shared" si="18"/>
        <v>247.61660000000003</v>
      </c>
      <c r="J152" s="6">
        <f t="shared" si="19"/>
        <v>214.93897040000004</v>
      </c>
    </row>
    <row r="153" spans="1:10" x14ac:dyDescent="0.25">
      <c r="A153" t="s">
        <v>148</v>
      </c>
      <c r="B153" s="16">
        <v>5.3900000000000007E-3</v>
      </c>
      <c r="C153" s="6">
        <f t="shared" si="15"/>
        <v>137.43281860000002</v>
      </c>
      <c r="D153" s="6">
        <f t="shared" si="16"/>
        <v>247.61660000000003</v>
      </c>
      <c r="E153" s="6">
        <f t="shared" si="17"/>
        <v>110.18378140000002</v>
      </c>
      <c r="F153" s="6">
        <f t="shared" si="14"/>
        <v>0</v>
      </c>
      <c r="G153" s="6">
        <f t="shared" si="13"/>
        <v>0</v>
      </c>
      <c r="H153" s="6">
        <f t="shared" si="18"/>
        <v>137.43281860000002</v>
      </c>
      <c r="I153" s="6">
        <f t="shared" si="18"/>
        <v>247.61660000000003</v>
      </c>
      <c r="J153" s="6">
        <f t="shared" si="19"/>
        <v>214.93897040000004</v>
      </c>
    </row>
    <row r="154" spans="1:10" x14ac:dyDescent="0.25">
      <c r="A154" t="s">
        <v>149</v>
      </c>
      <c r="B154" s="16">
        <v>5.3900000000000007E-3</v>
      </c>
      <c r="C154" s="6">
        <f t="shared" si="15"/>
        <v>137.43281860000002</v>
      </c>
      <c r="D154" s="6">
        <f t="shared" si="16"/>
        <v>247.61660000000003</v>
      </c>
      <c r="E154" s="6">
        <f t="shared" si="17"/>
        <v>110.18378140000002</v>
      </c>
      <c r="F154" s="6">
        <f t="shared" si="14"/>
        <v>0</v>
      </c>
      <c r="G154" s="6">
        <f t="shared" si="13"/>
        <v>0</v>
      </c>
      <c r="H154" s="6">
        <f t="shared" si="18"/>
        <v>137.43281860000002</v>
      </c>
      <c r="I154" s="6">
        <f t="shared" si="18"/>
        <v>247.61660000000003</v>
      </c>
      <c r="J154" s="6">
        <f t="shared" si="19"/>
        <v>214.93897040000004</v>
      </c>
    </row>
    <row r="155" spans="1:10" x14ac:dyDescent="0.25">
      <c r="A155" t="s">
        <v>150</v>
      </c>
      <c r="B155" s="16">
        <v>5.3900000000000007E-3</v>
      </c>
      <c r="C155" s="6">
        <f t="shared" si="15"/>
        <v>137.43281860000002</v>
      </c>
      <c r="D155" s="6">
        <f t="shared" si="16"/>
        <v>247.61660000000003</v>
      </c>
      <c r="E155" s="6">
        <f t="shared" si="17"/>
        <v>110.18378140000002</v>
      </c>
      <c r="F155" s="6">
        <f t="shared" si="14"/>
        <v>0</v>
      </c>
      <c r="G155" s="6">
        <f t="shared" si="13"/>
        <v>0</v>
      </c>
      <c r="H155" s="6">
        <f t="shared" si="18"/>
        <v>137.43281860000002</v>
      </c>
      <c r="I155" s="6">
        <f t="shared" si="18"/>
        <v>247.61660000000003</v>
      </c>
      <c r="J155" s="6">
        <f t="shared" si="19"/>
        <v>214.93897040000004</v>
      </c>
    </row>
    <row r="156" spans="1:10" x14ac:dyDescent="0.25">
      <c r="A156" t="s">
        <v>151</v>
      </c>
      <c r="B156" s="16">
        <v>5.3900000000000007E-3</v>
      </c>
      <c r="C156" s="6">
        <f t="shared" si="15"/>
        <v>137.43281860000002</v>
      </c>
      <c r="D156" s="6">
        <f t="shared" si="16"/>
        <v>247.61660000000003</v>
      </c>
      <c r="E156" s="6">
        <f t="shared" si="17"/>
        <v>110.18378140000002</v>
      </c>
      <c r="F156" s="6">
        <f t="shared" si="14"/>
        <v>0</v>
      </c>
      <c r="G156" s="6">
        <f t="shared" si="13"/>
        <v>0</v>
      </c>
      <c r="H156" s="6">
        <f t="shared" si="18"/>
        <v>137.43281860000002</v>
      </c>
      <c r="I156" s="6">
        <f t="shared" si="18"/>
        <v>247.61660000000003</v>
      </c>
      <c r="J156" s="6">
        <f t="shared" si="19"/>
        <v>214.93897040000004</v>
      </c>
    </row>
    <row r="157" spans="1:10" x14ac:dyDescent="0.25">
      <c r="A157" t="s">
        <v>152</v>
      </c>
      <c r="B157" s="16">
        <v>5.3900000000000007E-3</v>
      </c>
      <c r="C157" s="6">
        <f t="shared" si="15"/>
        <v>137.43281860000002</v>
      </c>
      <c r="D157" s="6">
        <f t="shared" si="16"/>
        <v>247.61660000000003</v>
      </c>
      <c r="E157" s="6">
        <f t="shared" si="17"/>
        <v>110.18378140000002</v>
      </c>
      <c r="F157" s="6">
        <f t="shared" si="14"/>
        <v>0</v>
      </c>
      <c r="G157" s="6">
        <f t="shared" si="13"/>
        <v>0</v>
      </c>
      <c r="H157" s="6">
        <f t="shared" si="18"/>
        <v>137.43281860000002</v>
      </c>
      <c r="I157" s="6">
        <f t="shared" si="18"/>
        <v>247.61660000000003</v>
      </c>
      <c r="J157" s="6">
        <f t="shared" si="19"/>
        <v>214.93897040000004</v>
      </c>
    </row>
    <row r="158" spans="1:10" x14ac:dyDescent="0.25">
      <c r="A158" t="s">
        <v>153</v>
      </c>
      <c r="B158" s="16">
        <v>5.4600000000000004E-3</v>
      </c>
      <c r="C158" s="6">
        <f t="shared" si="15"/>
        <v>139.21766040000003</v>
      </c>
      <c r="D158" s="6">
        <f t="shared" si="16"/>
        <v>250.83240000000001</v>
      </c>
      <c r="E158" s="6">
        <f t="shared" si="17"/>
        <v>111.61473959999998</v>
      </c>
      <c r="F158" s="6">
        <f t="shared" si="14"/>
        <v>0</v>
      </c>
      <c r="G158" s="6">
        <f t="shared" si="13"/>
        <v>0</v>
      </c>
      <c r="H158" s="6">
        <f t="shared" si="18"/>
        <v>139.21766040000003</v>
      </c>
      <c r="I158" s="6">
        <f t="shared" si="18"/>
        <v>250.83240000000001</v>
      </c>
      <c r="J158" s="6">
        <f t="shared" si="19"/>
        <v>217.73038560000003</v>
      </c>
    </row>
    <row r="160" spans="1:10" ht="18.75" x14ac:dyDescent="0.3">
      <c r="A160" s="3" t="s">
        <v>154</v>
      </c>
      <c r="C160" s="6">
        <f>SUM(C6:C159)</f>
        <v>25508.44905079998</v>
      </c>
      <c r="D160" s="6">
        <f>SUM(D6:D159)</f>
        <v>45959.294800000069</v>
      </c>
      <c r="I160" s="6">
        <f>SUM(I6:I159)</f>
        <v>45959.294800000069</v>
      </c>
      <c r="J160" s="6">
        <f>SUM(J6:J159)</f>
        <v>39894.108491199928</v>
      </c>
    </row>
    <row r="161" spans="1:10" ht="18.75" x14ac:dyDescent="0.3">
      <c r="A161" s="3"/>
      <c r="C161" s="6"/>
      <c r="D161" s="6"/>
      <c r="I161" s="6"/>
      <c r="J161" s="6"/>
    </row>
    <row r="162" spans="1:10" ht="15.75" x14ac:dyDescent="0.25">
      <c r="A162" s="21" t="s">
        <v>284</v>
      </c>
      <c r="B162" s="21"/>
      <c r="C162" s="21"/>
      <c r="D162" s="21"/>
      <c r="E162" s="21"/>
      <c r="F162" s="21"/>
      <c r="G162" s="21"/>
      <c r="H162" s="21"/>
      <c r="I162" s="21"/>
      <c r="J162" s="21"/>
    </row>
    <row r="164" spans="1:10" x14ac:dyDescent="0.25">
      <c r="A164" s="20" t="s">
        <v>285</v>
      </c>
      <c r="B164" s="20"/>
      <c r="C164" s="20"/>
      <c r="D164" s="20"/>
      <c r="E164" s="20"/>
      <c r="F164" s="20"/>
      <c r="G164" s="20"/>
      <c r="H164" s="20"/>
      <c r="I164" s="20"/>
      <c r="J164" s="20"/>
    </row>
    <row r="165" spans="1:10" x14ac:dyDescent="0.25">
      <c r="A165" s="20"/>
      <c r="B165" s="20"/>
      <c r="C165" s="20"/>
      <c r="D165" s="20"/>
      <c r="E165" s="20"/>
      <c r="F165" s="20"/>
      <c r="G165" s="20"/>
      <c r="H165" s="20"/>
      <c r="I165" s="20"/>
      <c r="J165" s="20"/>
    </row>
    <row r="166" spans="1:10" ht="87" customHeight="1" x14ac:dyDescent="0.25">
      <c r="A166" s="20"/>
      <c r="B166" s="20"/>
      <c r="C166" s="20"/>
      <c r="D166" s="20"/>
      <c r="E166" s="20"/>
      <c r="F166" s="20"/>
      <c r="G166" s="20"/>
      <c r="H166" s="20"/>
      <c r="I166" s="20"/>
      <c r="J166" s="20"/>
    </row>
    <row r="170" spans="1:10" ht="18.75" x14ac:dyDescent="0.3">
      <c r="A170" s="29" t="s">
        <v>288</v>
      </c>
      <c r="B170" s="29"/>
      <c r="C170" s="29"/>
      <c r="D170" s="29"/>
      <c r="E170" s="29"/>
      <c r="F170" s="29"/>
      <c r="G170" s="29"/>
      <c r="H170" s="29"/>
      <c r="I170" s="29"/>
      <c r="J170" s="29"/>
    </row>
    <row r="171" spans="1:10" ht="12.75" customHeight="1" x14ac:dyDescent="0.3">
      <c r="A171" s="32"/>
      <c r="B171" s="32"/>
      <c r="C171" s="32"/>
      <c r="D171" s="32"/>
      <c r="E171" s="32"/>
      <c r="F171" s="32"/>
      <c r="G171" s="32"/>
      <c r="H171" s="32"/>
      <c r="I171" s="32"/>
      <c r="J171" s="32"/>
    </row>
    <row r="172" spans="1:10" x14ac:dyDescent="0.25">
      <c r="A172" s="11" t="s">
        <v>295</v>
      </c>
      <c r="B172" s="34">
        <v>19605.62</v>
      </c>
      <c r="C172" s="34">
        <v>35323.440000000002</v>
      </c>
      <c r="D172" s="34">
        <v>30660.83</v>
      </c>
    </row>
    <row r="173" spans="1:10" ht="61.5" x14ac:dyDescent="0.25">
      <c r="A173" s="11" t="s">
        <v>289</v>
      </c>
      <c r="B173" s="7" t="s">
        <v>290</v>
      </c>
      <c r="C173" s="7" t="s">
        <v>291</v>
      </c>
      <c r="D173" s="31" t="s">
        <v>292</v>
      </c>
    </row>
    <row r="174" spans="1:10" x14ac:dyDescent="0.25">
      <c r="A174" s="12" t="str">
        <f>'Presupuesto Emporda'!A167</f>
        <v>LC 30</v>
      </c>
      <c r="B174" s="6">
        <f>'Presupuesto Emporda'!G167</f>
        <v>104.37</v>
      </c>
      <c r="C174" s="6">
        <f>'Presupuesto Emporda'!P167</f>
        <v>188.043429</v>
      </c>
      <c r="D174" s="6">
        <f>'Can Montes '!O175</f>
        <v>163.22215560000001</v>
      </c>
    </row>
    <row r="175" spans="1:10" x14ac:dyDescent="0.25">
      <c r="A175" s="12" t="str">
        <f>'Presupuesto Emporda'!A168</f>
        <v>LC 31</v>
      </c>
      <c r="B175" s="6">
        <f>'Presupuesto Emporda'!G168</f>
        <v>411.99</v>
      </c>
      <c r="C175" s="6">
        <f>'Presupuesto Emporda'!P168</f>
        <v>742.2823830000001</v>
      </c>
      <c r="D175" s="6">
        <f>'Can Montes '!O176</f>
        <v>644.30292120000001</v>
      </c>
    </row>
    <row r="176" spans="1:10" x14ac:dyDescent="0.25">
      <c r="A176" s="12" t="str">
        <f>'Presupuesto Emporda'!A169</f>
        <v>LC 32</v>
      </c>
      <c r="B176" s="6">
        <f>'Presupuesto Emporda'!G169</f>
        <v>411.99</v>
      </c>
      <c r="C176" s="6">
        <f>'Presupuesto Emporda'!P169</f>
        <v>742.2823830000001</v>
      </c>
      <c r="D176" s="6">
        <f>'Can Montes '!O177</f>
        <v>644.30292120000001</v>
      </c>
    </row>
    <row r="177" spans="1:4" x14ac:dyDescent="0.25">
      <c r="A177" s="12" t="str">
        <f>'Presupuesto Emporda'!A170</f>
        <v>LC 33</v>
      </c>
      <c r="B177" s="6">
        <f>'Presupuesto Emporda'!G170</f>
        <v>411.99</v>
      </c>
      <c r="C177" s="6">
        <f>'Presupuesto Emporda'!P170</f>
        <v>742.2823830000001</v>
      </c>
      <c r="D177" s="6">
        <f>'Can Montes '!O178</f>
        <v>644.30292120000001</v>
      </c>
    </row>
    <row r="178" spans="1:4" x14ac:dyDescent="0.25">
      <c r="A178" s="12" t="str">
        <f>'Presupuesto Emporda'!A171</f>
        <v>LC 34</v>
      </c>
      <c r="B178" s="6">
        <f>'Presupuesto Emporda'!G171</f>
        <v>104.37</v>
      </c>
      <c r="C178" s="6">
        <f>'Presupuesto Emporda'!P171</f>
        <v>188.043429</v>
      </c>
      <c r="D178" s="6">
        <f>'Can Montes '!O179</f>
        <v>163.22215560000001</v>
      </c>
    </row>
    <row r="179" spans="1:4" x14ac:dyDescent="0.25">
      <c r="A179" s="12" t="str">
        <f>'Presupuesto Emporda'!A172</f>
        <v>LC 35</v>
      </c>
      <c r="B179" s="6">
        <f>'Presupuesto Emporda'!G172</f>
        <v>411.99</v>
      </c>
      <c r="C179" s="6">
        <f>'Presupuesto Emporda'!P172</f>
        <v>742.2823830000001</v>
      </c>
      <c r="D179" s="6">
        <f>'Can Montes '!O180</f>
        <v>644.30292120000001</v>
      </c>
    </row>
    <row r="180" spans="1:4" x14ac:dyDescent="0.25">
      <c r="A180" s="12" t="str">
        <f>'Presupuesto Emporda'!A173</f>
        <v>LC 36</v>
      </c>
      <c r="B180" s="6">
        <f>'Presupuesto Emporda'!G173</f>
        <v>104.37</v>
      </c>
      <c r="C180" s="6">
        <f>'Presupuesto Emporda'!P173</f>
        <v>188.043429</v>
      </c>
      <c r="D180" s="6">
        <f>'Can Montes '!O181</f>
        <v>163.22215560000001</v>
      </c>
    </row>
    <row r="181" spans="1:4" x14ac:dyDescent="0.25">
      <c r="A181" s="12" t="str">
        <f>'Presupuesto Emporda'!A174</f>
        <v>LC 37</v>
      </c>
      <c r="B181" s="6">
        <f>'Presupuesto Emporda'!G174</f>
        <v>411.99</v>
      </c>
      <c r="C181" s="6">
        <f>'Presupuesto Emporda'!P174</f>
        <v>742.2823830000001</v>
      </c>
      <c r="D181" s="6">
        <f>'Can Montes '!O182</f>
        <v>644.30292120000001</v>
      </c>
    </row>
    <row r="182" spans="1:4" x14ac:dyDescent="0.25">
      <c r="A182" s="12" t="str">
        <f>'Presupuesto Emporda'!A175</f>
        <v>LC 38</v>
      </c>
      <c r="B182" s="6">
        <f>'Presupuesto Emporda'!G175</f>
        <v>411.99</v>
      </c>
      <c r="C182" s="6">
        <f>'Presupuesto Emporda'!P175</f>
        <v>742.2823830000001</v>
      </c>
      <c r="D182" s="6">
        <f>'Can Montes '!O183</f>
        <v>644.30292120000001</v>
      </c>
    </row>
    <row r="183" spans="1:4" x14ac:dyDescent="0.25">
      <c r="A183" s="12" t="str">
        <f>'Presupuesto Emporda'!A176</f>
        <v>LC 39</v>
      </c>
      <c r="B183" s="6">
        <f>'Presupuesto Emporda'!G176</f>
        <v>411.99</v>
      </c>
      <c r="C183" s="6">
        <f>'Presupuesto Emporda'!P176</f>
        <v>742.2823830000001</v>
      </c>
      <c r="D183" s="6">
        <f>'Can Montes '!O184</f>
        <v>644.30292120000001</v>
      </c>
    </row>
    <row r="184" spans="1:4" x14ac:dyDescent="0.25">
      <c r="A184" s="12" t="str">
        <f>'Presupuesto Emporda'!A177</f>
        <v>LC 40</v>
      </c>
      <c r="B184" s="6">
        <f>'Presupuesto Emporda'!G177</f>
        <v>411.99</v>
      </c>
      <c r="C184" s="6">
        <f>'Presupuesto Emporda'!P177</f>
        <v>742.2823830000001</v>
      </c>
      <c r="D184" s="6">
        <f>'Can Montes '!O185</f>
        <v>644.30292120000001</v>
      </c>
    </row>
    <row r="185" spans="1:4" x14ac:dyDescent="0.25">
      <c r="A185" s="12" t="str">
        <f>'Presupuesto Emporda'!A178</f>
        <v>LC 41</v>
      </c>
      <c r="B185" s="6">
        <f>'Presupuesto Emporda'!G178</f>
        <v>411.99</v>
      </c>
      <c r="C185" s="6">
        <f>'Presupuesto Emporda'!P178</f>
        <v>742.2823830000001</v>
      </c>
      <c r="D185" s="6">
        <f>'Can Montes '!O186</f>
        <v>644.30292120000001</v>
      </c>
    </row>
    <row r="186" spans="1:4" x14ac:dyDescent="0.25">
      <c r="A186" s="12" t="str">
        <f>'Presupuesto Emporda'!A179</f>
        <v>LC 42</v>
      </c>
      <c r="B186" s="6">
        <f>'Presupuesto Emporda'!G179</f>
        <v>411.99</v>
      </c>
      <c r="C186" s="6">
        <f>'Presupuesto Emporda'!P179</f>
        <v>742.2823830000001</v>
      </c>
      <c r="D186" s="6">
        <f>'Can Montes '!O187</f>
        <v>644.30292120000001</v>
      </c>
    </row>
    <row r="187" spans="1:4" x14ac:dyDescent="0.25">
      <c r="A187" s="12" t="str">
        <f>'Presupuesto Emporda'!A180</f>
        <v>LC 43</v>
      </c>
      <c r="B187" s="6">
        <f>'Presupuesto Emporda'!G180</f>
        <v>411.99</v>
      </c>
      <c r="C187" s="6">
        <f>'Presupuesto Emporda'!P180</f>
        <v>742.2823830000001</v>
      </c>
      <c r="D187" s="6">
        <f>'Can Montes '!O188</f>
        <v>644.30292120000001</v>
      </c>
    </row>
    <row r="188" spans="1:4" x14ac:dyDescent="0.25">
      <c r="A188" s="12" t="str">
        <f>'Presupuesto Emporda'!A181</f>
        <v>VP 44</v>
      </c>
      <c r="B188" s="6">
        <f>'Presupuesto Emporda'!G181</f>
        <v>323.42</v>
      </c>
      <c r="C188" s="6">
        <f>'Presupuesto Emporda'!P181</f>
        <v>582.70581400000003</v>
      </c>
      <c r="D188" s="6">
        <f>'Can Montes '!O189</f>
        <v>505.79006959999998</v>
      </c>
    </row>
    <row r="189" spans="1:4" x14ac:dyDescent="0.25">
      <c r="A189" s="12" t="str">
        <f>'Presupuesto Emporda'!A182</f>
        <v>vp 45</v>
      </c>
      <c r="B189" s="6">
        <f>'Presupuesto Emporda'!G182</f>
        <v>66.430000000000007</v>
      </c>
      <c r="C189" s="6">
        <f>'Presupuesto Emporda'!P182</f>
        <v>119.68693100000002</v>
      </c>
      <c r="D189" s="6">
        <f>'Can Montes '!O190</f>
        <v>103.8885484</v>
      </c>
    </row>
    <row r="190" spans="1:4" x14ac:dyDescent="0.25">
      <c r="A190" s="12" t="str">
        <f>'Presupuesto Emporda'!A183</f>
        <v>VP 46</v>
      </c>
      <c r="B190" s="6">
        <f>'Presupuesto Emporda'!G183</f>
        <v>66.430000000000007</v>
      </c>
      <c r="C190" s="6">
        <f>'Presupuesto Emporda'!P183</f>
        <v>119.68693100000002</v>
      </c>
      <c r="D190" s="6">
        <f>'Can Montes '!O191</f>
        <v>103.8885484</v>
      </c>
    </row>
    <row r="191" spans="1:4" x14ac:dyDescent="0.25">
      <c r="A191" s="12" t="str">
        <f>'Presupuesto Emporda'!A184</f>
        <v>VP 47</v>
      </c>
      <c r="B191" s="6">
        <f>'Presupuesto Emporda'!G184</f>
        <v>66.430000000000007</v>
      </c>
      <c r="C191" s="6">
        <f>'Presupuesto Emporda'!P184</f>
        <v>119.68693100000002</v>
      </c>
      <c r="D191" s="6">
        <f>'Can Montes '!O192</f>
        <v>103.8885484</v>
      </c>
    </row>
    <row r="192" spans="1:4" x14ac:dyDescent="0.25">
      <c r="A192" s="12" t="str">
        <f>'Presupuesto Emporda'!A185</f>
        <v>VP 48</v>
      </c>
      <c r="B192" s="6">
        <f>'Presupuesto Emporda'!G185</f>
        <v>323.42</v>
      </c>
      <c r="C192" s="6">
        <f>'Presupuesto Emporda'!P185</f>
        <v>582.70581400000003</v>
      </c>
      <c r="D192" s="6">
        <f>'Can Montes '!O193</f>
        <v>505.79006959999998</v>
      </c>
    </row>
    <row r="193" spans="1:4" x14ac:dyDescent="0.25">
      <c r="A193" s="12" t="str">
        <f>'Presupuesto Emporda'!A186</f>
        <v>VP 49</v>
      </c>
      <c r="B193" s="6">
        <f>'Presupuesto Emporda'!G186</f>
        <v>66.430000000000007</v>
      </c>
      <c r="C193" s="6">
        <f>'Presupuesto Emporda'!P186</f>
        <v>119.68693100000002</v>
      </c>
      <c r="D193" s="6">
        <f>'Can Montes '!O194</f>
        <v>103.8885484</v>
      </c>
    </row>
    <row r="194" spans="1:4" x14ac:dyDescent="0.25">
      <c r="A194" s="12" t="str">
        <f>'Presupuesto Emporda'!A187</f>
        <v>VP 50</v>
      </c>
      <c r="B194" s="6">
        <f>'Presupuesto Emporda'!G187</f>
        <v>66.430000000000007</v>
      </c>
      <c r="C194" s="6">
        <f>'Presupuesto Emporda'!P187</f>
        <v>119.68693100000002</v>
      </c>
      <c r="D194" s="6">
        <f>'Can Montes '!O195</f>
        <v>103.8885484</v>
      </c>
    </row>
    <row r="195" spans="1:4" x14ac:dyDescent="0.25">
      <c r="A195" s="12" t="str">
        <f>'Presupuesto Emporda'!A188</f>
        <v>VP 51</v>
      </c>
      <c r="B195" s="6">
        <f>'Presupuesto Emporda'!G188</f>
        <v>66.430000000000007</v>
      </c>
      <c r="C195" s="6">
        <f>'Presupuesto Emporda'!P188</f>
        <v>119.68693100000002</v>
      </c>
      <c r="D195" s="6">
        <f>'Can Montes '!O196</f>
        <v>103.8885484</v>
      </c>
    </row>
    <row r="196" spans="1:4" x14ac:dyDescent="0.25">
      <c r="A196" s="12" t="str">
        <f>'Presupuesto Emporda'!A189</f>
        <v>VP 52</v>
      </c>
      <c r="B196" s="6">
        <f>'Presupuesto Emporda'!G189</f>
        <v>66.430000000000007</v>
      </c>
      <c r="C196" s="6">
        <f>'Presupuesto Emporda'!P189</f>
        <v>119.68693100000002</v>
      </c>
      <c r="D196" s="6">
        <f>'Can Montes '!O197</f>
        <v>103.8885484</v>
      </c>
    </row>
    <row r="197" spans="1:4" x14ac:dyDescent="0.25">
      <c r="A197" s="12" t="str">
        <f>'Presupuesto Emporda'!A190</f>
        <v>VP 53</v>
      </c>
      <c r="B197" s="6">
        <f>'Presupuesto Emporda'!G190</f>
        <v>323.42</v>
      </c>
      <c r="C197" s="6">
        <f>'Presupuesto Emporda'!P190</f>
        <v>582.70581400000003</v>
      </c>
      <c r="D197" s="6">
        <f>'Can Montes '!O198</f>
        <v>505.79006959999998</v>
      </c>
    </row>
    <row r="198" spans="1:4" x14ac:dyDescent="0.25">
      <c r="A198" s="12" t="str">
        <f>'Presupuesto Emporda'!A191</f>
        <v>VP 54</v>
      </c>
      <c r="B198" s="6">
        <f>'Presupuesto Emporda'!G191</f>
        <v>66.430000000000007</v>
      </c>
      <c r="C198" s="6">
        <f>'Presupuesto Emporda'!P191</f>
        <v>119.68693100000002</v>
      </c>
      <c r="D198" s="6">
        <f>'Can Montes '!O199</f>
        <v>103.8885484</v>
      </c>
    </row>
    <row r="199" spans="1:4" x14ac:dyDescent="0.25">
      <c r="A199" s="12" t="str">
        <f>'Presupuesto Emporda'!A192</f>
        <v>VP 55</v>
      </c>
      <c r="B199" s="6">
        <f>'Presupuesto Emporda'!G192</f>
        <v>66.430000000000007</v>
      </c>
      <c r="C199" s="6">
        <f>'Presupuesto Emporda'!P192</f>
        <v>119.68693100000002</v>
      </c>
      <c r="D199" s="6">
        <f>'Can Montes '!O200</f>
        <v>103.8885484</v>
      </c>
    </row>
    <row r="200" spans="1:4" x14ac:dyDescent="0.25">
      <c r="A200" s="12" t="str">
        <f>'Presupuesto Emporda'!A193</f>
        <v>VP 56</v>
      </c>
      <c r="B200" s="6">
        <f>'Presupuesto Emporda'!G193</f>
        <v>323.42</v>
      </c>
      <c r="C200" s="6">
        <f>'Presupuesto Emporda'!P193</f>
        <v>582.70581400000003</v>
      </c>
      <c r="D200" s="6">
        <f>'Can Montes '!O201</f>
        <v>505.79006959999998</v>
      </c>
    </row>
    <row r="201" spans="1:4" x14ac:dyDescent="0.25">
      <c r="A201" s="12" t="str">
        <f>'Presupuesto Emporda'!A194</f>
        <v>VP 57</v>
      </c>
      <c r="B201" s="6">
        <f>'Presupuesto Emporda'!G194</f>
        <v>323.42</v>
      </c>
      <c r="C201" s="6">
        <f>'Presupuesto Emporda'!P194</f>
        <v>582.70581400000003</v>
      </c>
      <c r="D201" s="6">
        <f>'Can Montes '!O202</f>
        <v>505.79006959999998</v>
      </c>
    </row>
    <row r="202" spans="1:4" x14ac:dyDescent="0.25">
      <c r="A202" s="12" t="str">
        <f>'Presupuesto Emporda'!A195</f>
        <v>VP 58</v>
      </c>
      <c r="B202" s="6">
        <f>'Presupuesto Emporda'!G195</f>
        <v>323.42</v>
      </c>
      <c r="C202" s="6">
        <f>'Presupuesto Emporda'!P195</f>
        <v>582.70581400000003</v>
      </c>
      <c r="D202" s="6">
        <f>'Can Montes '!O203</f>
        <v>505.79006959999998</v>
      </c>
    </row>
    <row r="203" spans="1:4" x14ac:dyDescent="0.25">
      <c r="A203" s="12" t="str">
        <f>'Presupuesto Emporda'!A196</f>
        <v>VP 59</v>
      </c>
      <c r="B203" s="6">
        <f>'Presupuesto Emporda'!G196</f>
        <v>66.430000000000007</v>
      </c>
      <c r="C203" s="6">
        <f>'Presupuesto Emporda'!P196</f>
        <v>119.68693100000002</v>
      </c>
      <c r="D203" s="6">
        <f>'Can Montes '!O204</f>
        <v>103.8885484</v>
      </c>
    </row>
    <row r="204" spans="1:4" x14ac:dyDescent="0.25">
      <c r="A204" s="12" t="str">
        <f>'Presupuesto Emporda'!A197</f>
        <v>VP 60</v>
      </c>
      <c r="B204" s="6">
        <f>'Presupuesto Emporda'!G197</f>
        <v>66.430000000000007</v>
      </c>
      <c r="C204" s="6">
        <f>'Presupuesto Emporda'!P197</f>
        <v>119.68693100000002</v>
      </c>
      <c r="D204" s="6">
        <f>'Can Montes '!O205</f>
        <v>103.8885484</v>
      </c>
    </row>
    <row r="205" spans="1:4" x14ac:dyDescent="0.25">
      <c r="A205" s="12" t="str">
        <f>'Presupuesto Emporda'!A198</f>
        <v>VP 61</v>
      </c>
      <c r="B205" s="6">
        <f>'Presupuesto Emporda'!G198</f>
        <v>66.430000000000007</v>
      </c>
      <c r="C205" s="6">
        <f>'Presupuesto Emporda'!P198</f>
        <v>119.68693100000002</v>
      </c>
      <c r="D205" s="6">
        <f>'Can Montes '!O206</f>
        <v>103.8885484</v>
      </c>
    </row>
    <row r="206" spans="1:4" x14ac:dyDescent="0.25">
      <c r="A206" s="12" t="str">
        <f>'Presupuesto Emporda'!A199</f>
        <v>VP 62</v>
      </c>
      <c r="B206" s="6">
        <f>'Presupuesto Emporda'!G199</f>
        <v>66.430000000000007</v>
      </c>
      <c r="C206" s="6">
        <f>'Presupuesto Emporda'!P199</f>
        <v>119.68693100000002</v>
      </c>
      <c r="D206" s="6">
        <f>'Can Montes '!O207</f>
        <v>103.8885484</v>
      </c>
    </row>
    <row r="207" spans="1:4" x14ac:dyDescent="0.25">
      <c r="A207" s="12" t="str">
        <f>'Presupuesto Emporda'!A200</f>
        <v>VP 63</v>
      </c>
      <c r="B207" s="6">
        <f>'Presupuesto Emporda'!G200</f>
        <v>66.430000000000007</v>
      </c>
      <c r="C207" s="6">
        <f>'Presupuesto Emporda'!P200</f>
        <v>119.68693100000002</v>
      </c>
      <c r="D207" s="6">
        <f>'Can Montes '!O208</f>
        <v>103.8885484</v>
      </c>
    </row>
    <row r="208" spans="1:4" x14ac:dyDescent="0.25">
      <c r="A208" s="12" t="str">
        <f>'Presupuesto Emporda'!A201</f>
        <v>VP 64</v>
      </c>
      <c r="B208" s="6">
        <f>'Presupuesto Emporda'!G201</f>
        <v>323.42</v>
      </c>
      <c r="C208" s="6">
        <f>'Presupuesto Emporda'!P201</f>
        <v>582.70581400000003</v>
      </c>
      <c r="D208" s="6">
        <f>'Can Montes '!O209</f>
        <v>505.79006959999998</v>
      </c>
    </row>
    <row r="209" spans="1:4" x14ac:dyDescent="0.25">
      <c r="A209" s="12" t="str">
        <f>'Presupuesto Emporda'!A202</f>
        <v>VP 65</v>
      </c>
      <c r="B209" s="6">
        <f>'Presupuesto Emporda'!G202</f>
        <v>323.42</v>
      </c>
      <c r="C209" s="6">
        <f>'Presupuesto Emporda'!P202</f>
        <v>582.70581400000003</v>
      </c>
      <c r="D209" s="6">
        <f>'Can Montes '!O210</f>
        <v>505.79006959999998</v>
      </c>
    </row>
    <row r="210" spans="1:4" x14ac:dyDescent="0.25">
      <c r="A210" s="12" t="str">
        <f>'Presupuesto Emporda'!A203</f>
        <v>VP 66</v>
      </c>
      <c r="B210" s="6">
        <f>'Presupuesto Emporda'!G203</f>
        <v>66.430000000000007</v>
      </c>
      <c r="C210" s="6">
        <f>'Presupuesto Emporda'!P203</f>
        <v>119.68693100000002</v>
      </c>
      <c r="D210" s="6">
        <f>'Can Montes '!O211</f>
        <v>103.8885484</v>
      </c>
    </row>
    <row r="211" spans="1:4" x14ac:dyDescent="0.25">
      <c r="A211" s="12" t="str">
        <f>'Presupuesto Emporda'!A204</f>
        <v>VP 67</v>
      </c>
      <c r="B211" s="6">
        <f>'Presupuesto Emporda'!G204</f>
        <v>323.42</v>
      </c>
      <c r="C211" s="6">
        <f>'Presupuesto Emporda'!P204</f>
        <v>582.70581400000003</v>
      </c>
      <c r="D211" s="6">
        <f>'Can Montes '!O212</f>
        <v>505.79006959999998</v>
      </c>
    </row>
    <row r="212" spans="1:4" x14ac:dyDescent="0.25">
      <c r="A212" s="12" t="str">
        <f>'Presupuesto Emporda'!A205</f>
        <v>VP 68</v>
      </c>
      <c r="B212" s="6">
        <f>'Presupuesto Emporda'!G205</f>
        <v>323.42</v>
      </c>
      <c r="C212" s="6">
        <f>'Presupuesto Emporda'!P205</f>
        <v>582.70581400000003</v>
      </c>
      <c r="D212" s="6">
        <f>'Can Montes '!O213</f>
        <v>505.79006959999998</v>
      </c>
    </row>
    <row r="213" spans="1:4" x14ac:dyDescent="0.25">
      <c r="A213" s="12" t="str">
        <f>'Presupuesto Emporda'!A206</f>
        <v>VP 69</v>
      </c>
      <c r="B213" s="6">
        <f>'Presupuesto Emporda'!G206</f>
        <v>323.42</v>
      </c>
      <c r="C213" s="6">
        <f>'Presupuesto Emporda'!P206</f>
        <v>582.70581400000003</v>
      </c>
      <c r="D213" s="6">
        <f>'Can Montes '!O214</f>
        <v>505.79006959999998</v>
      </c>
    </row>
    <row r="214" spans="1:4" x14ac:dyDescent="0.25">
      <c r="A214" s="12" t="str">
        <f>'Presupuesto Emporda'!A207</f>
        <v>VP 70</v>
      </c>
      <c r="B214" s="6">
        <f>'Presupuesto Emporda'!G207</f>
        <v>66.430000000000007</v>
      </c>
      <c r="C214" s="6">
        <f>'Presupuesto Emporda'!P207</f>
        <v>119.68693100000002</v>
      </c>
      <c r="D214" s="6">
        <f>'Can Montes '!O215</f>
        <v>103.8885484</v>
      </c>
    </row>
    <row r="215" spans="1:4" x14ac:dyDescent="0.25">
      <c r="A215" s="12" t="str">
        <f>'Presupuesto Emporda'!A208</f>
        <v>VP 71</v>
      </c>
      <c r="B215" s="6">
        <f>'Presupuesto Emporda'!G208</f>
        <v>66.430000000000007</v>
      </c>
      <c r="C215" s="6">
        <f>'Presupuesto Emporda'!P208</f>
        <v>119.68693100000002</v>
      </c>
      <c r="D215" s="6">
        <f>'Can Montes '!O216</f>
        <v>103.8885484</v>
      </c>
    </row>
    <row r="216" spans="1:4" x14ac:dyDescent="0.25">
      <c r="A216" s="12" t="str">
        <f>'Presupuesto Emporda'!A209</f>
        <v>GA 76</v>
      </c>
      <c r="B216" s="6">
        <f>'Presupuesto Emporda'!G209</f>
        <v>46.03</v>
      </c>
      <c r="C216" s="6">
        <f>'Presupuesto Emporda'!P209</f>
        <v>82.932251000000008</v>
      </c>
      <c r="D216" s="6">
        <f>'Can Montes '!O217</f>
        <v>71.985396399999999</v>
      </c>
    </row>
    <row r="217" spans="1:4" x14ac:dyDescent="0.25">
      <c r="A217" s="12" t="str">
        <f>'Presupuesto Emporda'!A210</f>
        <v>GA77</v>
      </c>
      <c r="B217" s="6">
        <f>'Presupuesto Emporda'!G210</f>
        <v>46.03</v>
      </c>
      <c r="C217" s="6">
        <f>'Presupuesto Emporda'!P210</f>
        <v>82.932251000000008</v>
      </c>
      <c r="D217" s="6">
        <f>'Can Montes '!O218</f>
        <v>71.985396399999999</v>
      </c>
    </row>
    <row r="218" spans="1:4" x14ac:dyDescent="0.25">
      <c r="A218" s="12" t="str">
        <f>'Presupuesto Emporda'!A211</f>
        <v>GA 78</v>
      </c>
      <c r="B218" s="6">
        <f>'Presupuesto Emporda'!G211</f>
        <v>46.03</v>
      </c>
      <c r="C218" s="6">
        <f>'Presupuesto Emporda'!P211</f>
        <v>82.932251000000008</v>
      </c>
      <c r="D218" s="6">
        <f>'Can Montes '!O219</f>
        <v>71.985396399999999</v>
      </c>
    </row>
    <row r="219" spans="1:4" x14ac:dyDescent="0.25">
      <c r="A219" s="12" t="str">
        <f>'Presupuesto Emporda'!A212</f>
        <v>GA 79</v>
      </c>
      <c r="B219" s="6">
        <f>'Presupuesto Emporda'!G212</f>
        <v>46.03</v>
      </c>
      <c r="C219" s="6">
        <f>'Presupuesto Emporda'!P212</f>
        <v>82.932251000000008</v>
      </c>
      <c r="D219" s="6">
        <f>'Can Montes '!O220</f>
        <v>71.985396399999999</v>
      </c>
    </row>
    <row r="220" spans="1:4" x14ac:dyDescent="0.25">
      <c r="A220" s="12" t="str">
        <f>'Presupuesto Emporda'!A213</f>
        <v>GA 80</v>
      </c>
      <c r="B220" s="6">
        <f>'Presupuesto Emporda'!G213</f>
        <v>46.03</v>
      </c>
      <c r="C220" s="6">
        <f>'Presupuesto Emporda'!P213</f>
        <v>82.932251000000008</v>
      </c>
      <c r="D220" s="6">
        <f>'Can Montes '!O221</f>
        <v>71.985396399999999</v>
      </c>
    </row>
    <row r="221" spans="1:4" x14ac:dyDescent="0.25">
      <c r="A221" s="12" t="str">
        <f>'Presupuesto Emporda'!A214</f>
        <v>GA 81</v>
      </c>
      <c r="B221" s="6">
        <f>'Presupuesto Emporda'!G214</f>
        <v>46.03</v>
      </c>
      <c r="C221" s="6">
        <f>'Presupuesto Emporda'!P214</f>
        <v>82.932251000000008</v>
      </c>
      <c r="D221" s="6">
        <f>'Can Montes '!O222</f>
        <v>71.985396399999999</v>
      </c>
    </row>
    <row r="222" spans="1:4" x14ac:dyDescent="0.25">
      <c r="A222" s="12" t="str">
        <f>'Presupuesto Emporda'!A215</f>
        <v>GA 82</v>
      </c>
      <c r="B222" s="6">
        <f>'Presupuesto Emporda'!G215</f>
        <v>46.03</v>
      </c>
      <c r="C222" s="6">
        <f>'Presupuesto Emporda'!P215</f>
        <v>82.932251000000008</v>
      </c>
      <c r="D222" s="6">
        <f>'Can Montes '!O223</f>
        <v>71.985396399999999</v>
      </c>
    </row>
    <row r="223" spans="1:4" x14ac:dyDescent="0.25">
      <c r="A223" s="12" t="str">
        <f>'Presupuesto Emporda'!A216</f>
        <v>GA 83</v>
      </c>
      <c r="B223" s="6">
        <f>'Presupuesto Emporda'!G216</f>
        <v>46.03</v>
      </c>
      <c r="C223" s="6">
        <f>'Presupuesto Emporda'!P216</f>
        <v>82.932251000000008</v>
      </c>
      <c r="D223" s="6">
        <f>'Can Montes '!O224</f>
        <v>71.985396399999999</v>
      </c>
    </row>
    <row r="224" spans="1:4" x14ac:dyDescent="0.25">
      <c r="A224" s="12" t="str">
        <f>'Presupuesto Emporda'!A217</f>
        <v>GA 84</v>
      </c>
      <c r="B224" s="6">
        <f>'Presupuesto Emporda'!G217</f>
        <v>46.03</v>
      </c>
      <c r="C224" s="6">
        <f>'Presupuesto Emporda'!P217</f>
        <v>82.932251000000008</v>
      </c>
      <c r="D224" s="6">
        <f>'Can Montes '!O225</f>
        <v>71.985396399999999</v>
      </c>
    </row>
    <row r="225" spans="1:4" x14ac:dyDescent="0.25">
      <c r="A225" s="12" t="str">
        <f>'Presupuesto Emporda'!A218</f>
        <v>GA 84B</v>
      </c>
      <c r="B225" s="6">
        <f>'Presupuesto Emporda'!G218</f>
        <v>46.03</v>
      </c>
      <c r="C225" s="6">
        <f>'Presupuesto Emporda'!P218</f>
        <v>82.932251000000008</v>
      </c>
      <c r="D225" s="6">
        <f>'Can Montes '!O226</f>
        <v>71.985396399999999</v>
      </c>
    </row>
    <row r="226" spans="1:4" x14ac:dyDescent="0.25">
      <c r="A226" s="12" t="str">
        <f>'Presupuesto Emporda'!A219</f>
        <v>VP 105</v>
      </c>
      <c r="B226" s="6">
        <f>'Presupuesto Emporda'!G219</f>
        <v>323.42</v>
      </c>
      <c r="C226" s="6">
        <f>'Presupuesto Emporda'!P219</f>
        <v>582.70581400000003</v>
      </c>
      <c r="D226" s="6">
        <f>'Can Montes '!O227</f>
        <v>505.79006959999998</v>
      </c>
    </row>
    <row r="227" spans="1:4" x14ac:dyDescent="0.25">
      <c r="A227" s="12" t="str">
        <f>'Presupuesto Emporda'!A220</f>
        <v>VP 106</v>
      </c>
      <c r="B227" s="6">
        <f>'Presupuesto Emporda'!G220</f>
        <v>66.430000000000007</v>
      </c>
      <c r="C227" s="6">
        <f>'Presupuesto Emporda'!P220</f>
        <v>119.68693100000002</v>
      </c>
      <c r="D227" s="6">
        <f>'Can Montes '!O228</f>
        <v>103.8885484</v>
      </c>
    </row>
    <row r="228" spans="1:4" x14ac:dyDescent="0.25">
      <c r="A228" s="12" t="str">
        <f>'Presupuesto Emporda'!A221</f>
        <v>VP 107</v>
      </c>
      <c r="B228" s="6">
        <f>'Presupuesto Emporda'!G221</f>
        <v>66.430000000000007</v>
      </c>
      <c r="C228" s="6">
        <f>'Presupuesto Emporda'!P221</f>
        <v>119.68693100000002</v>
      </c>
      <c r="D228" s="6">
        <f>'Can Montes '!O229</f>
        <v>103.8885484</v>
      </c>
    </row>
    <row r="229" spans="1:4" x14ac:dyDescent="0.25">
      <c r="A229" s="12" t="str">
        <f>'Presupuesto Emporda'!A222</f>
        <v>VP 108</v>
      </c>
      <c r="B229" s="6">
        <f>'Presupuesto Emporda'!G222</f>
        <v>66.430000000000007</v>
      </c>
      <c r="C229" s="6">
        <f>'Presupuesto Emporda'!P222</f>
        <v>119.68693100000002</v>
      </c>
      <c r="D229" s="6">
        <f>'Can Montes '!O230</f>
        <v>103.8885484</v>
      </c>
    </row>
    <row r="230" spans="1:4" x14ac:dyDescent="0.25">
      <c r="A230" s="12" t="str">
        <f>'Presupuesto Emporda'!A223</f>
        <v>VP 109</v>
      </c>
      <c r="B230" s="6">
        <f>'Presupuesto Emporda'!G223</f>
        <v>323.42</v>
      </c>
      <c r="C230" s="6">
        <f>'Presupuesto Emporda'!P223</f>
        <v>582.70581400000003</v>
      </c>
      <c r="D230" s="6">
        <f>'Can Montes '!O231</f>
        <v>505.79006959999998</v>
      </c>
    </row>
    <row r="231" spans="1:4" x14ac:dyDescent="0.25">
      <c r="A231" s="12" t="str">
        <f>'Presupuesto Emporda'!A224</f>
        <v>VP 110</v>
      </c>
      <c r="B231" s="6">
        <f>'Presupuesto Emporda'!G224</f>
        <v>66.430000000000007</v>
      </c>
      <c r="C231" s="6">
        <f>'Presupuesto Emporda'!P224</f>
        <v>119.68693100000002</v>
      </c>
      <c r="D231" s="6">
        <f>'Can Montes '!O232</f>
        <v>103.8885484</v>
      </c>
    </row>
    <row r="232" spans="1:4" x14ac:dyDescent="0.25">
      <c r="A232" s="12" t="str">
        <f>'Presupuesto Emporda'!A225</f>
        <v>VP 111</v>
      </c>
      <c r="B232" s="6">
        <f>'Presupuesto Emporda'!G225</f>
        <v>66.430000000000007</v>
      </c>
      <c r="C232" s="6">
        <f>'Presupuesto Emporda'!P225</f>
        <v>119.68693100000002</v>
      </c>
      <c r="D232" s="6">
        <f>'Can Montes '!O233</f>
        <v>103.8885484</v>
      </c>
    </row>
    <row r="233" spans="1:4" x14ac:dyDescent="0.25">
      <c r="A233" s="12" t="str">
        <f>'Presupuesto Emporda'!A226</f>
        <v>VP 112</v>
      </c>
      <c r="B233" s="6">
        <f>'Presupuesto Emporda'!G226</f>
        <v>66.430000000000007</v>
      </c>
      <c r="C233" s="6">
        <f>'Presupuesto Emporda'!P226</f>
        <v>119.68693100000002</v>
      </c>
      <c r="D233" s="6">
        <f>'Can Montes '!O234</f>
        <v>103.8885484</v>
      </c>
    </row>
    <row r="234" spans="1:4" x14ac:dyDescent="0.25">
      <c r="A234" s="12" t="str">
        <f>'Presupuesto Emporda'!A227</f>
        <v>VP 113</v>
      </c>
      <c r="B234" s="6">
        <f>'Presupuesto Emporda'!G227</f>
        <v>66.430000000000007</v>
      </c>
      <c r="C234" s="6">
        <f>'Presupuesto Emporda'!P227</f>
        <v>119.68693100000002</v>
      </c>
      <c r="D234" s="6">
        <f>'Can Montes '!O235</f>
        <v>103.8885484</v>
      </c>
    </row>
    <row r="235" spans="1:4" x14ac:dyDescent="0.25">
      <c r="A235" s="12" t="str">
        <f>'Presupuesto Emporda'!A228</f>
        <v>VP 114</v>
      </c>
      <c r="B235" s="6">
        <f>'Presupuesto Emporda'!G228</f>
        <v>66.430000000000007</v>
      </c>
      <c r="C235" s="6">
        <f>'Presupuesto Emporda'!P228</f>
        <v>119.68693100000002</v>
      </c>
      <c r="D235" s="6">
        <f>'Can Montes '!O236</f>
        <v>103.8885484</v>
      </c>
    </row>
    <row r="236" spans="1:4" x14ac:dyDescent="0.25">
      <c r="A236" s="12" t="str">
        <f>'Presupuesto Emporda'!A229</f>
        <v>VP 115</v>
      </c>
      <c r="B236" s="6">
        <f>'Presupuesto Emporda'!G229</f>
        <v>66.430000000000007</v>
      </c>
      <c r="C236" s="6">
        <f>'Presupuesto Emporda'!P229</f>
        <v>119.68693100000002</v>
      </c>
      <c r="D236" s="6">
        <f>'Can Montes '!O237</f>
        <v>103.8885484</v>
      </c>
    </row>
    <row r="237" spans="1:4" x14ac:dyDescent="0.25">
      <c r="A237" s="12" t="str">
        <f>'Presupuesto Emporda'!A230</f>
        <v>VP 116</v>
      </c>
      <c r="B237" s="6">
        <f>'Presupuesto Emporda'!G230</f>
        <v>66.430000000000007</v>
      </c>
      <c r="C237" s="6">
        <f>'Presupuesto Emporda'!P230</f>
        <v>119.68693100000002</v>
      </c>
      <c r="D237" s="6">
        <f>'Can Montes '!O238</f>
        <v>103.8885484</v>
      </c>
    </row>
    <row r="238" spans="1:4" x14ac:dyDescent="0.25">
      <c r="A238" s="12" t="str">
        <f>'Presupuesto Emporda'!A231</f>
        <v>VP 117</v>
      </c>
      <c r="B238" s="6">
        <f>'Presupuesto Emporda'!G231</f>
        <v>323.42</v>
      </c>
      <c r="C238" s="6">
        <f>'Presupuesto Emporda'!P231</f>
        <v>582.70581400000003</v>
      </c>
      <c r="D238" s="6">
        <f>'Can Montes '!O239</f>
        <v>505.79006959999998</v>
      </c>
    </row>
    <row r="239" spans="1:4" x14ac:dyDescent="0.25">
      <c r="A239" s="12" t="str">
        <f>'Presupuesto Emporda'!A232</f>
        <v>VP 118</v>
      </c>
      <c r="B239" s="6">
        <f>'Presupuesto Emporda'!G232</f>
        <v>323.42</v>
      </c>
      <c r="C239" s="6">
        <f>'Presupuesto Emporda'!P232</f>
        <v>582.70581400000003</v>
      </c>
      <c r="D239" s="6">
        <f>'Can Montes '!O240</f>
        <v>505.79006959999998</v>
      </c>
    </row>
    <row r="240" spans="1:4" x14ac:dyDescent="0.25">
      <c r="A240" s="12" t="str">
        <f>'Presupuesto Emporda'!A233</f>
        <v>VP 119</v>
      </c>
      <c r="B240" s="6">
        <f>'Presupuesto Emporda'!G233</f>
        <v>66.430000000000007</v>
      </c>
      <c r="C240" s="6">
        <f>'Presupuesto Emporda'!P233</f>
        <v>119.68693100000002</v>
      </c>
      <c r="D240" s="6">
        <f>'Can Montes '!O241</f>
        <v>103.8885484</v>
      </c>
    </row>
    <row r="241" spans="1:4" x14ac:dyDescent="0.25">
      <c r="A241" s="12" t="str">
        <f>'Presupuesto Emporda'!A234</f>
        <v>VP 120</v>
      </c>
      <c r="B241" s="6">
        <f>'Presupuesto Emporda'!G234</f>
        <v>323.42</v>
      </c>
      <c r="C241" s="6">
        <f>'Presupuesto Emporda'!P234</f>
        <v>582.70581400000003</v>
      </c>
      <c r="D241" s="6">
        <f>'Can Montes '!O242</f>
        <v>505.79006959999998</v>
      </c>
    </row>
    <row r="242" spans="1:4" x14ac:dyDescent="0.25">
      <c r="A242" s="12" t="str">
        <f>'Presupuesto Emporda'!A235</f>
        <v>VP 121</v>
      </c>
      <c r="B242" s="6">
        <f>'Presupuesto Emporda'!G235</f>
        <v>66.430000000000007</v>
      </c>
      <c r="C242" s="6">
        <f>'Presupuesto Emporda'!P235</f>
        <v>119.68693100000002</v>
      </c>
      <c r="D242" s="6">
        <f>'Can Montes '!O243</f>
        <v>103.8885484</v>
      </c>
    </row>
    <row r="243" spans="1:4" x14ac:dyDescent="0.25">
      <c r="A243" s="12" t="str">
        <f>'Presupuesto Emporda'!A236</f>
        <v>VP 122</v>
      </c>
      <c r="B243" s="6">
        <f>'Presupuesto Emporda'!G236</f>
        <v>66.430000000000007</v>
      </c>
      <c r="C243" s="6">
        <f>'Presupuesto Emporda'!P236</f>
        <v>119.68693100000002</v>
      </c>
      <c r="D243" s="6">
        <f>'Can Montes '!O244</f>
        <v>103.8885484</v>
      </c>
    </row>
    <row r="244" spans="1:4" x14ac:dyDescent="0.25">
      <c r="A244" s="12" t="str">
        <f>'Presupuesto Emporda'!A237</f>
        <v>VP 123</v>
      </c>
      <c r="B244" s="6">
        <f>'Presupuesto Emporda'!G237</f>
        <v>323.42</v>
      </c>
      <c r="C244" s="6">
        <f>'Presupuesto Emporda'!P237</f>
        <v>582.70581400000003</v>
      </c>
      <c r="D244" s="6">
        <f>'Can Montes '!O245</f>
        <v>505.79006959999998</v>
      </c>
    </row>
    <row r="245" spans="1:4" x14ac:dyDescent="0.25">
      <c r="A245" s="12" t="str">
        <f>'Presupuesto Emporda'!A238</f>
        <v>VP 124</v>
      </c>
      <c r="B245" s="6">
        <f>'Presupuesto Emporda'!G238</f>
        <v>66.430000000000007</v>
      </c>
      <c r="C245" s="6">
        <f>'Presupuesto Emporda'!P238</f>
        <v>119.68693100000002</v>
      </c>
      <c r="D245" s="6">
        <f>'Can Montes '!O246</f>
        <v>103.8885484</v>
      </c>
    </row>
    <row r="246" spans="1:4" x14ac:dyDescent="0.25">
      <c r="A246" s="12" t="str">
        <f>'Presupuesto Emporda'!A239</f>
        <v>VP 125</v>
      </c>
      <c r="B246" s="6">
        <f>'Presupuesto Emporda'!G239</f>
        <v>323.42</v>
      </c>
      <c r="C246" s="6">
        <f>'Presupuesto Emporda'!P239</f>
        <v>582.70581400000003</v>
      </c>
      <c r="D246" s="6">
        <f>'Can Montes '!O247</f>
        <v>505.79006959999998</v>
      </c>
    </row>
    <row r="247" spans="1:4" x14ac:dyDescent="0.25">
      <c r="A247" s="12" t="str">
        <f>'Presupuesto Emporda'!A240</f>
        <v>VP 126</v>
      </c>
      <c r="B247" s="6">
        <f>'Presupuesto Emporda'!G240</f>
        <v>323.42</v>
      </c>
      <c r="C247" s="6">
        <f>'Presupuesto Emporda'!P240</f>
        <v>582.70581400000003</v>
      </c>
      <c r="D247" s="6">
        <f>'Can Montes '!O248</f>
        <v>505.79006959999998</v>
      </c>
    </row>
    <row r="248" spans="1:4" x14ac:dyDescent="0.25">
      <c r="A248" s="12" t="str">
        <f>'Presupuesto Emporda'!A241</f>
        <v>VP 127</v>
      </c>
      <c r="B248" s="6">
        <f>'Presupuesto Emporda'!G241</f>
        <v>323.42</v>
      </c>
      <c r="C248" s="6">
        <f>'Presupuesto Emporda'!P241</f>
        <v>582.70581400000003</v>
      </c>
      <c r="D248" s="6">
        <f>'Can Montes '!O249</f>
        <v>505.79006959999998</v>
      </c>
    </row>
    <row r="249" spans="1:4" x14ac:dyDescent="0.25">
      <c r="A249" s="12" t="str">
        <f>'Presupuesto Emporda'!A242</f>
        <v>VP 128</v>
      </c>
      <c r="B249" s="6">
        <f>'Presupuesto Emporda'!G242</f>
        <v>323.42</v>
      </c>
      <c r="C249" s="6">
        <f>'Presupuesto Emporda'!P242</f>
        <v>582.70581400000003</v>
      </c>
      <c r="D249" s="6">
        <f>'Can Montes '!O250</f>
        <v>505.79006959999998</v>
      </c>
    </row>
    <row r="250" spans="1:4" x14ac:dyDescent="0.25">
      <c r="A250" s="12" t="str">
        <f>'Presupuesto Emporda'!A243</f>
        <v>VP 129</v>
      </c>
      <c r="B250" s="6">
        <f>'Presupuesto Emporda'!G243</f>
        <v>323.42</v>
      </c>
      <c r="C250" s="6">
        <f>'Presupuesto Emporda'!P243</f>
        <v>582.70581400000003</v>
      </c>
      <c r="D250" s="6">
        <f>'Can Montes '!O251</f>
        <v>505.79006959999998</v>
      </c>
    </row>
    <row r="251" spans="1:4" x14ac:dyDescent="0.25">
      <c r="A251" s="12" t="str">
        <f>'Presupuesto Emporda'!A244</f>
        <v>VP 130</v>
      </c>
      <c r="B251" s="6">
        <f>'Presupuesto Emporda'!G244</f>
        <v>323.42</v>
      </c>
      <c r="C251" s="6">
        <f>'Presupuesto Emporda'!P244</f>
        <v>582.70581400000003</v>
      </c>
      <c r="D251" s="6">
        <f>'Can Montes '!O252</f>
        <v>505.79006959999998</v>
      </c>
    </row>
    <row r="252" spans="1:4" x14ac:dyDescent="0.25">
      <c r="A252" s="12" t="str">
        <f>'Presupuesto Emporda'!A245</f>
        <v>VP 131</v>
      </c>
      <c r="B252" s="6">
        <f>'Presupuesto Emporda'!G245</f>
        <v>323.42</v>
      </c>
      <c r="C252" s="6">
        <f>'Presupuesto Emporda'!P245</f>
        <v>582.70581400000003</v>
      </c>
      <c r="D252" s="6">
        <f>'Can Montes '!O253</f>
        <v>505.79006959999998</v>
      </c>
    </row>
    <row r="253" spans="1:4" x14ac:dyDescent="0.25">
      <c r="A253" s="12" t="str">
        <f>'Presupuesto Emporda'!A246</f>
        <v>VP 132</v>
      </c>
      <c r="B253" s="6">
        <f>'Presupuesto Emporda'!G246</f>
        <v>66.430000000000007</v>
      </c>
      <c r="C253" s="6">
        <f>'Presupuesto Emporda'!P246</f>
        <v>119.68693100000002</v>
      </c>
      <c r="D253" s="6">
        <f>'Can Montes '!O254</f>
        <v>103.8885484</v>
      </c>
    </row>
    <row r="254" spans="1:4" x14ac:dyDescent="0.25">
      <c r="A254" s="12" t="str">
        <f>'Presupuesto Emporda'!A247</f>
        <v>VP 133</v>
      </c>
      <c r="B254" s="6">
        <f>'Presupuesto Emporda'!G247</f>
        <v>66.430000000000007</v>
      </c>
      <c r="C254" s="6">
        <f>'Presupuesto Emporda'!P247</f>
        <v>119.68693100000002</v>
      </c>
      <c r="D254" s="6">
        <f>'Can Montes '!O255</f>
        <v>103.8885484</v>
      </c>
    </row>
    <row r="255" spans="1:4" x14ac:dyDescent="0.25">
      <c r="A255" s="12" t="str">
        <f>'Presupuesto Emporda'!A248</f>
        <v>VP 134</v>
      </c>
      <c r="B255" s="6">
        <f>'Presupuesto Emporda'!G248</f>
        <v>66.430000000000007</v>
      </c>
      <c r="C255" s="6">
        <f>'Presupuesto Emporda'!P248</f>
        <v>119.68693100000002</v>
      </c>
      <c r="D255" s="6">
        <f>'Can Montes '!O256</f>
        <v>103.8885484</v>
      </c>
    </row>
    <row r="256" spans="1:4" x14ac:dyDescent="0.25">
      <c r="A256" s="12" t="str">
        <f>'Presupuesto Emporda'!A249</f>
        <v>VP 135</v>
      </c>
      <c r="B256" s="6">
        <f>'Presupuesto Emporda'!G249</f>
        <v>66.430000000000007</v>
      </c>
      <c r="C256" s="6">
        <f>'Presupuesto Emporda'!P249</f>
        <v>119.68693100000002</v>
      </c>
      <c r="D256" s="6">
        <f>'Can Montes '!O257</f>
        <v>103.8885484</v>
      </c>
    </row>
    <row r="257" spans="1:4" x14ac:dyDescent="0.25">
      <c r="A257" s="12" t="str">
        <f>'Presupuesto Emporda'!A250</f>
        <v>VP 136</v>
      </c>
      <c r="B257" s="6">
        <f>'Presupuesto Emporda'!G250</f>
        <v>66.430000000000007</v>
      </c>
      <c r="C257" s="6">
        <f>'Presupuesto Emporda'!P250</f>
        <v>119.68693100000002</v>
      </c>
      <c r="D257" s="6">
        <f>'Can Montes '!O258</f>
        <v>103.8885484</v>
      </c>
    </row>
    <row r="258" spans="1:4" x14ac:dyDescent="0.25">
      <c r="A258" s="12" t="str">
        <f>'Presupuesto Emporda'!A251</f>
        <v>VP 137</v>
      </c>
      <c r="B258" s="6">
        <f>'Presupuesto Emporda'!G251</f>
        <v>323.42</v>
      </c>
      <c r="C258" s="6">
        <f>'Presupuesto Emporda'!P251</f>
        <v>582.70581400000003</v>
      </c>
      <c r="D258" s="6">
        <f>'Can Montes '!O259</f>
        <v>505.79006959999998</v>
      </c>
    </row>
    <row r="259" spans="1:4" x14ac:dyDescent="0.25">
      <c r="A259" s="12" t="str">
        <f>'Presupuesto Emporda'!A252</f>
        <v>VP 138</v>
      </c>
      <c r="B259" s="6">
        <f>'Presupuesto Emporda'!G252</f>
        <v>323.42</v>
      </c>
      <c r="C259" s="6">
        <f>'Presupuesto Emporda'!P252</f>
        <v>582.70581400000003</v>
      </c>
      <c r="D259" s="6">
        <f>'Can Montes '!O260</f>
        <v>505.79006959999998</v>
      </c>
    </row>
    <row r="260" spans="1:4" x14ac:dyDescent="0.25">
      <c r="A260" s="12" t="str">
        <f>'Presupuesto Emporda'!A253</f>
        <v>VP 139</v>
      </c>
      <c r="B260" s="6">
        <f>'Presupuesto Emporda'!G253</f>
        <v>323.42</v>
      </c>
      <c r="C260" s="6">
        <f>'Presupuesto Emporda'!P253</f>
        <v>582.70581400000003</v>
      </c>
      <c r="D260" s="6">
        <f>'Can Montes '!O261</f>
        <v>505.79006959999998</v>
      </c>
    </row>
    <row r="261" spans="1:4" x14ac:dyDescent="0.25">
      <c r="A261" s="12" t="str">
        <f>'Presupuesto Emporda'!A254</f>
        <v>VP 140</v>
      </c>
      <c r="B261" s="6">
        <f>'Presupuesto Emporda'!G254</f>
        <v>323.42</v>
      </c>
      <c r="C261" s="6">
        <f>'Presupuesto Emporda'!P254</f>
        <v>582.70581400000003</v>
      </c>
      <c r="D261" s="6">
        <f>'Can Montes '!O262</f>
        <v>505.79006959999998</v>
      </c>
    </row>
    <row r="262" spans="1:4" x14ac:dyDescent="0.25">
      <c r="A262" s="12" t="str">
        <f>'Presupuesto Emporda'!A255</f>
        <v>VP 141</v>
      </c>
      <c r="B262" s="6">
        <f>'Presupuesto Emporda'!G255</f>
        <v>323.42</v>
      </c>
      <c r="C262" s="6">
        <f>'Presupuesto Emporda'!P255</f>
        <v>582.70581400000003</v>
      </c>
      <c r="D262" s="6">
        <f>'Can Montes '!O263</f>
        <v>505.79006959999998</v>
      </c>
    </row>
    <row r="263" spans="1:4" x14ac:dyDescent="0.25">
      <c r="A263" s="12" t="str">
        <f>'Presupuesto Emporda'!A256</f>
        <v>VP 142</v>
      </c>
      <c r="B263" s="6">
        <f>'Presupuesto Emporda'!G256</f>
        <v>323.42</v>
      </c>
      <c r="C263" s="6">
        <f>'Presupuesto Emporda'!P256</f>
        <v>582.70581400000003</v>
      </c>
      <c r="D263" s="6">
        <f>'Can Montes '!O264</f>
        <v>505.79006959999998</v>
      </c>
    </row>
    <row r="264" spans="1:4" x14ac:dyDescent="0.25">
      <c r="A264" s="12" t="str">
        <f>'Presupuesto Emporda'!A257</f>
        <v>VP 143</v>
      </c>
      <c r="B264" s="6">
        <f>'Presupuesto Emporda'!G257</f>
        <v>323.42</v>
      </c>
      <c r="C264" s="6">
        <f>'Presupuesto Emporda'!P257</f>
        <v>582.70581400000003</v>
      </c>
      <c r="D264" s="6">
        <f>'Can Montes '!O265</f>
        <v>505.79006959999998</v>
      </c>
    </row>
    <row r="265" spans="1:4" x14ac:dyDescent="0.25">
      <c r="A265" s="12" t="str">
        <f>'Presupuesto Emporda'!A258</f>
        <v>VP 144</v>
      </c>
      <c r="B265" s="6">
        <f>'Presupuesto Emporda'!G258</f>
        <v>66.430000000000007</v>
      </c>
      <c r="C265" s="6">
        <f>'Presupuesto Emporda'!P258</f>
        <v>119.68693100000002</v>
      </c>
      <c r="D265" s="6">
        <f>'Can Montes '!O266</f>
        <v>103.8885484</v>
      </c>
    </row>
    <row r="266" spans="1:4" x14ac:dyDescent="0.25">
      <c r="A266" s="12" t="str">
        <f>'Presupuesto Emporda'!A259</f>
        <v>VP 145</v>
      </c>
      <c r="B266" s="6">
        <f>'Presupuesto Emporda'!G259</f>
        <v>66.430000000000007</v>
      </c>
      <c r="C266" s="6">
        <f>'Presupuesto Emporda'!P259</f>
        <v>119.68693100000002</v>
      </c>
      <c r="D266" s="6">
        <f>'Can Montes '!O267</f>
        <v>103.8885484</v>
      </c>
    </row>
    <row r="267" spans="1:4" x14ac:dyDescent="0.25">
      <c r="A267" s="12" t="str">
        <f>'Presupuesto Emporda'!A260</f>
        <v>VP 146</v>
      </c>
      <c r="B267" s="6">
        <f>'Presupuesto Emporda'!G260</f>
        <v>66.430000000000007</v>
      </c>
      <c r="C267" s="6">
        <f>'Presupuesto Emporda'!P260</f>
        <v>119.68693100000002</v>
      </c>
      <c r="D267" s="6">
        <f>'Can Montes '!O268</f>
        <v>103.8885484</v>
      </c>
    </row>
    <row r="268" spans="1:4" x14ac:dyDescent="0.25">
      <c r="A268" s="12" t="str">
        <f>'Presupuesto Emporda'!A261</f>
        <v>VP 147</v>
      </c>
      <c r="B268" s="6">
        <f>'Presupuesto Emporda'!G261</f>
        <v>323.42</v>
      </c>
      <c r="C268" s="6">
        <f>'Presupuesto Emporda'!P261</f>
        <v>582.70581400000003</v>
      </c>
      <c r="D268" s="6">
        <f>'Can Montes '!O269</f>
        <v>505.79006959999998</v>
      </c>
    </row>
    <row r="269" spans="1:4" x14ac:dyDescent="0.25">
      <c r="A269" s="12" t="str">
        <f>'Presupuesto Emporda'!A262</f>
        <v>VP 148</v>
      </c>
      <c r="B269" s="6">
        <f>'Presupuesto Emporda'!G262</f>
        <v>323.42</v>
      </c>
      <c r="C269" s="6">
        <f>'Presupuesto Emporda'!P262</f>
        <v>582.70581400000003</v>
      </c>
      <c r="D269" s="6">
        <f>'Can Montes '!O270</f>
        <v>505.79006959999998</v>
      </c>
    </row>
    <row r="270" spans="1:4" x14ac:dyDescent="0.25">
      <c r="A270" s="12" t="str">
        <f>'Presupuesto Emporda'!A263</f>
        <v>VP 149</v>
      </c>
      <c r="B270" s="6">
        <f>'Presupuesto Emporda'!G263</f>
        <v>66.430000000000007</v>
      </c>
      <c r="C270" s="6">
        <f>'Presupuesto Emporda'!P263</f>
        <v>119.68693100000002</v>
      </c>
      <c r="D270" s="6">
        <f>'Can Montes '!O271</f>
        <v>103.8885484</v>
      </c>
    </row>
    <row r="271" spans="1:4" x14ac:dyDescent="0.25">
      <c r="A271" s="12" t="str">
        <f>'Presupuesto Emporda'!A264</f>
        <v>VP 150</v>
      </c>
      <c r="B271" s="6">
        <f>'Presupuesto Emporda'!G264</f>
        <v>323.42</v>
      </c>
      <c r="C271" s="6">
        <f>'Presupuesto Emporda'!P264</f>
        <v>582.70581400000003</v>
      </c>
      <c r="D271" s="6">
        <f>'Can Montes '!O272</f>
        <v>505.79006959999998</v>
      </c>
    </row>
    <row r="272" spans="1:4" x14ac:dyDescent="0.25">
      <c r="A272" s="12" t="str">
        <f>'Presupuesto Emporda'!A265</f>
        <v>VP 151</v>
      </c>
      <c r="B272" s="6">
        <f>'Presupuesto Emporda'!G265</f>
        <v>323.42</v>
      </c>
      <c r="C272" s="6">
        <f>'Presupuesto Emporda'!P265</f>
        <v>582.70581400000003</v>
      </c>
      <c r="D272" s="6">
        <f>'Can Montes '!O273</f>
        <v>505.79006959999998</v>
      </c>
    </row>
    <row r="273" spans="1:4" x14ac:dyDescent="0.25">
      <c r="A273" s="12" t="str">
        <f>'Presupuesto Emporda'!A266</f>
        <v>VP 152</v>
      </c>
      <c r="B273" s="6">
        <f>'Presupuesto Emporda'!G266</f>
        <v>323.42</v>
      </c>
      <c r="C273" s="6">
        <f>'Presupuesto Emporda'!P266</f>
        <v>582.70581400000003</v>
      </c>
      <c r="D273" s="6">
        <f>'Can Montes '!O274</f>
        <v>505.79006959999998</v>
      </c>
    </row>
    <row r="274" spans="1:4" x14ac:dyDescent="0.25">
      <c r="A274" s="12"/>
      <c r="B274" s="6">
        <f>'Presupuesto Emporda'!G267</f>
        <v>0</v>
      </c>
      <c r="C274" s="6">
        <f>'Presupuesto Emporda'!P267</f>
        <v>0</v>
      </c>
      <c r="D274" s="6">
        <f>'Can Montes '!O275</f>
        <v>0</v>
      </c>
    </row>
    <row r="275" spans="1:4" x14ac:dyDescent="0.25">
      <c r="A275" s="12"/>
      <c r="B275" s="6"/>
      <c r="C275" s="6"/>
      <c r="D275" s="6"/>
    </row>
    <row r="276" spans="1:4" x14ac:dyDescent="0.25">
      <c r="A276" s="12" t="str">
        <f>'Presupuesto Emporda'!A268</f>
        <v>Suma</v>
      </c>
      <c r="B276" s="34">
        <f>'Presupuesto Emporda'!G268</f>
        <v>19605.62</v>
      </c>
      <c r="C276" s="34">
        <f>'Presupuesto Emporda'!P268</f>
        <v>35323.445553999998</v>
      </c>
      <c r="D276" s="34">
        <f>'Can Montes '!O276</f>
        <v>30660.837005599955</v>
      </c>
    </row>
    <row r="277" spans="1:4" x14ac:dyDescent="0.25">
      <c r="A277" s="12"/>
      <c r="B277" s="6"/>
      <c r="C277" s="6"/>
      <c r="D277" s="6"/>
    </row>
    <row r="278" spans="1:4" ht="61.5" x14ac:dyDescent="0.25">
      <c r="A278" s="11" t="s">
        <v>289</v>
      </c>
      <c r="B278" s="7" t="s">
        <v>290</v>
      </c>
      <c r="C278" s="30" t="s">
        <v>291</v>
      </c>
      <c r="D278" s="31" t="s">
        <v>292</v>
      </c>
    </row>
    <row r="279" spans="1:4" s="4" customFormat="1" ht="70.5" customHeight="1" x14ac:dyDescent="0.25">
      <c r="A279" s="33" t="s">
        <v>294</v>
      </c>
      <c r="B279" s="33"/>
      <c r="C279" s="33"/>
      <c r="D279" s="33"/>
    </row>
    <row r="280" spans="1:4" x14ac:dyDescent="0.25">
      <c r="A280" s="12"/>
    </row>
    <row r="281" spans="1:4" x14ac:dyDescent="0.25">
      <c r="A281" s="12"/>
    </row>
    <row r="282" spans="1:4" x14ac:dyDescent="0.25">
      <c r="A282" s="12"/>
    </row>
  </sheetData>
  <mergeCells count="5">
    <mergeCell ref="A164:J166"/>
    <mergeCell ref="A162:J162"/>
    <mergeCell ref="A2:J2"/>
    <mergeCell ref="A170:J170"/>
    <mergeCell ref="A279:D27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Presupuesto Emporda</vt:lpstr>
      <vt:lpstr>Can Montes </vt:lpstr>
      <vt:lpstr>Refundido 2  presp.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Munill Muntadas</dc:creator>
  <cp:lastModifiedBy>Miguel Munill Muntadas</cp:lastModifiedBy>
  <cp:lastPrinted>2026-10-29T12:13:26Z</cp:lastPrinted>
  <dcterms:created xsi:type="dcterms:W3CDTF">2026-10-28T17:19:25Z</dcterms:created>
  <dcterms:modified xsi:type="dcterms:W3CDTF">2026-10-29T15:57:00Z</dcterms:modified>
</cp:coreProperties>
</file>